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5" yWindow="-105" windowWidth="23235" windowHeight="13875" activeTab="1"/>
  </bookViews>
  <sheets>
    <sheet name="学术型硕士" sheetId="2" r:id="rId1"/>
    <sheet name="专业型硕士" sheetId="1" r:id="rId2"/>
  </sheets>
  <definedNames>
    <definedName name="_xlnm._FilterDatabase" localSheetId="0" hidden="1">学术型硕士!$A$3:$Q$44</definedName>
    <definedName name="_xlnm._FilterDatabase" localSheetId="1" hidden="1">专业型硕士!$A$3:$R$24</definedName>
    <definedName name="_xlnm.Print_Titles" localSheetId="0">学术型硕士!$1:$4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2"/>
  <c r="O36"/>
  <c r="H36"/>
  <c r="I36"/>
  <c r="J36"/>
  <c r="P36" s="1"/>
  <c r="O24" i="1"/>
  <c r="P24" s="1"/>
  <c r="H24"/>
  <c r="I24" s="1"/>
  <c r="J24" s="1"/>
  <c r="O23"/>
  <c r="P23" s="1"/>
  <c r="H23"/>
  <c r="I23" s="1"/>
  <c r="J23" s="1"/>
  <c r="O22"/>
  <c r="P22" s="1"/>
  <c r="H22"/>
  <c r="I22" s="1"/>
  <c r="J22" s="1"/>
  <c r="O21"/>
  <c r="P21" s="1"/>
  <c r="H21"/>
  <c r="I21" s="1"/>
  <c r="J21" s="1"/>
  <c r="O20"/>
  <c r="P20" s="1"/>
  <c r="H20"/>
  <c r="I20" s="1"/>
  <c r="J20" s="1"/>
  <c r="O19"/>
  <c r="P19" s="1"/>
  <c r="H19"/>
  <c r="I19" s="1"/>
  <c r="J19" s="1"/>
  <c r="O18"/>
  <c r="P18" s="1"/>
  <c r="H18"/>
  <c r="I18" s="1"/>
  <c r="J18" s="1"/>
  <c r="O17"/>
  <c r="P17" s="1"/>
  <c r="H17"/>
  <c r="I17" s="1"/>
  <c r="J17" s="1"/>
  <c r="O16"/>
  <c r="P16" s="1"/>
  <c r="H16"/>
  <c r="I16" s="1"/>
  <c r="J16" s="1"/>
  <c r="O15"/>
  <c r="P15" s="1"/>
  <c r="H15"/>
  <c r="I15" s="1"/>
  <c r="J15" s="1"/>
  <c r="O14"/>
  <c r="P14" s="1"/>
  <c r="H14"/>
  <c r="I14" s="1"/>
  <c r="J14" s="1"/>
  <c r="O13"/>
  <c r="P13" s="1"/>
  <c r="H13"/>
  <c r="I13" s="1"/>
  <c r="J13" s="1"/>
  <c r="O12"/>
  <c r="P12" s="1"/>
  <c r="H12"/>
  <c r="I12" s="1"/>
  <c r="J12" s="1"/>
  <c r="O11"/>
  <c r="P11" s="1"/>
  <c r="H11"/>
  <c r="I11" s="1"/>
  <c r="J11" s="1"/>
  <c r="O10"/>
  <c r="P10" s="1"/>
  <c r="H10"/>
  <c r="I10" s="1"/>
  <c r="J10" s="1"/>
  <c r="O9"/>
  <c r="P9" s="1"/>
  <c r="H9"/>
  <c r="I9" s="1"/>
  <c r="J9" s="1"/>
  <c r="O8"/>
  <c r="P8" s="1"/>
  <c r="H8"/>
  <c r="I8" s="1"/>
  <c r="J8" s="1"/>
  <c r="O7"/>
  <c r="P7" s="1"/>
  <c r="H7"/>
  <c r="I7" s="1"/>
  <c r="J7" s="1"/>
  <c r="O6"/>
  <c r="P6" s="1"/>
  <c r="H6"/>
  <c r="I6" s="1"/>
  <c r="J6" s="1"/>
  <c r="O5"/>
  <c r="P5" s="1"/>
  <c r="H5"/>
  <c r="I5" s="1"/>
  <c r="J5" s="1"/>
  <c r="N44" i="2"/>
  <c r="O44" s="1"/>
  <c r="H44"/>
  <c r="I44" s="1"/>
  <c r="J44" s="1"/>
  <c r="N43"/>
  <c r="O43" s="1"/>
  <c r="H43"/>
  <c r="I43" s="1"/>
  <c r="J43" s="1"/>
  <c r="N42"/>
  <c r="O42" s="1"/>
  <c r="H42"/>
  <c r="I42" s="1"/>
  <c r="J42" s="1"/>
  <c r="N41"/>
  <c r="O41" s="1"/>
  <c r="H41"/>
  <c r="I41" s="1"/>
  <c r="J41" s="1"/>
  <c r="N40"/>
  <c r="O40" s="1"/>
  <c r="H40"/>
  <c r="I40" s="1"/>
  <c r="J40" s="1"/>
  <c r="N39"/>
  <c r="O39" s="1"/>
  <c r="H39"/>
  <c r="I39" s="1"/>
  <c r="J39" s="1"/>
  <c r="N38"/>
  <c r="O38" s="1"/>
  <c r="H38"/>
  <c r="I38" s="1"/>
  <c r="J38" s="1"/>
  <c r="N37"/>
  <c r="O37" s="1"/>
  <c r="H37"/>
  <c r="I37" s="1"/>
  <c r="J37" s="1"/>
  <c r="N35"/>
  <c r="O35" s="1"/>
  <c r="H35"/>
  <c r="I35" s="1"/>
  <c r="J35" s="1"/>
  <c r="N34"/>
  <c r="O34" s="1"/>
  <c r="H34"/>
  <c r="I34" s="1"/>
  <c r="J34" s="1"/>
  <c r="N33"/>
  <c r="O33" s="1"/>
  <c r="H33"/>
  <c r="I33" s="1"/>
  <c r="J33" s="1"/>
  <c r="N32"/>
  <c r="O32" s="1"/>
  <c r="H32"/>
  <c r="I32" s="1"/>
  <c r="J32" s="1"/>
  <c r="N31"/>
  <c r="O31" s="1"/>
  <c r="H31"/>
  <c r="I31" s="1"/>
  <c r="J31" s="1"/>
  <c r="N30"/>
  <c r="O30" s="1"/>
  <c r="H30"/>
  <c r="I30" s="1"/>
  <c r="J30" s="1"/>
  <c r="N29"/>
  <c r="O29" s="1"/>
  <c r="H29"/>
  <c r="I29" s="1"/>
  <c r="J29" s="1"/>
  <c r="N28"/>
  <c r="O28" s="1"/>
  <c r="H28"/>
  <c r="I28" s="1"/>
  <c r="J28" s="1"/>
  <c r="N27"/>
  <c r="O27" s="1"/>
  <c r="H27"/>
  <c r="I27" s="1"/>
  <c r="J27" s="1"/>
  <c r="N26"/>
  <c r="O26" s="1"/>
  <c r="H26"/>
  <c r="I26" s="1"/>
  <c r="J26" s="1"/>
  <c r="N25"/>
  <c r="O25" s="1"/>
  <c r="H25"/>
  <c r="I25" s="1"/>
  <c r="J25" s="1"/>
  <c r="N24"/>
  <c r="O24" s="1"/>
  <c r="H24"/>
  <c r="I24" s="1"/>
  <c r="J24" s="1"/>
  <c r="N23"/>
  <c r="O23" s="1"/>
  <c r="H23"/>
  <c r="I23" s="1"/>
  <c r="J23" s="1"/>
  <c r="N22"/>
  <c r="O22" s="1"/>
  <c r="H22"/>
  <c r="I22" s="1"/>
  <c r="J22" s="1"/>
  <c r="N21"/>
  <c r="O21" s="1"/>
  <c r="H21"/>
  <c r="I21" s="1"/>
  <c r="J21" s="1"/>
  <c r="N20"/>
  <c r="O20" s="1"/>
  <c r="H20"/>
  <c r="I20" s="1"/>
  <c r="J20" s="1"/>
  <c r="N19"/>
  <c r="O19" s="1"/>
  <c r="H19"/>
  <c r="I19" s="1"/>
  <c r="J19" s="1"/>
  <c r="N18"/>
  <c r="O18" s="1"/>
  <c r="H18"/>
  <c r="I18" s="1"/>
  <c r="J18" s="1"/>
  <c r="N17"/>
  <c r="O17" s="1"/>
  <c r="H17"/>
  <c r="I17" s="1"/>
  <c r="J17" s="1"/>
  <c r="N16"/>
  <c r="O16" s="1"/>
  <c r="H16"/>
  <c r="I16" s="1"/>
  <c r="J16" s="1"/>
  <c r="N15"/>
  <c r="O15" s="1"/>
  <c r="H15"/>
  <c r="I15" s="1"/>
  <c r="J15" s="1"/>
  <c r="N14"/>
  <c r="O14" s="1"/>
  <c r="H14"/>
  <c r="I14" s="1"/>
  <c r="J14" s="1"/>
  <c r="N13"/>
  <c r="O13" s="1"/>
  <c r="H13"/>
  <c r="I13" s="1"/>
  <c r="J13" s="1"/>
  <c r="N12"/>
  <c r="O12" s="1"/>
  <c r="H12"/>
  <c r="I12" s="1"/>
  <c r="J12" s="1"/>
  <c r="N11"/>
  <c r="O11" s="1"/>
  <c r="H11"/>
  <c r="I11" s="1"/>
  <c r="J11" s="1"/>
  <c r="N10"/>
  <c r="O10" s="1"/>
  <c r="H10"/>
  <c r="I10" s="1"/>
  <c r="J10" s="1"/>
  <c r="N9"/>
  <c r="O9" s="1"/>
  <c r="H9"/>
  <c r="I9" s="1"/>
  <c r="J9" s="1"/>
  <c r="N8"/>
  <c r="O8" s="1"/>
  <c r="H8"/>
  <c r="I8" s="1"/>
  <c r="J8" s="1"/>
  <c r="N7"/>
  <c r="O7" s="1"/>
  <c r="H7"/>
  <c r="I7" s="1"/>
  <c r="J7" s="1"/>
  <c r="N6"/>
  <c r="O6" s="1"/>
  <c r="H6"/>
  <c r="I6" s="1"/>
  <c r="J6" s="1"/>
  <c r="N5"/>
  <c r="O5" s="1"/>
  <c r="H5"/>
  <c r="I5" s="1"/>
  <c r="J5" s="1"/>
  <c r="P33" l="1"/>
  <c r="P22"/>
  <c r="P28"/>
  <c r="P14"/>
  <c r="P31"/>
  <c r="P19"/>
  <c r="Q8" i="1"/>
  <c r="Q16"/>
  <c r="Q5"/>
  <c r="Q12"/>
  <c r="Q18"/>
  <c r="Q13"/>
  <c r="Q9"/>
  <c r="P8" i="2"/>
  <c r="Q11" i="1"/>
  <c r="P42" i="2"/>
  <c r="P11"/>
  <c r="P37"/>
  <c r="P27"/>
  <c r="P18"/>
  <c r="Q23" i="1"/>
  <c r="Q19"/>
  <c r="P25" i="2"/>
  <c r="P6"/>
  <c r="P21"/>
  <c r="P15"/>
  <c r="Q14" i="1"/>
  <c r="P7" i="2"/>
  <c r="P29"/>
  <c r="Q10" i="1"/>
  <c r="P12" i="2"/>
  <c r="P30"/>
  <c r="Q15" i="1"/>
  <c r="P16" i="2"/>
  <c r="P38"/>
  <c r="P44"/>
  <c r="Q24" i="1"/>
  <c r="P20" i="2"/>
  <c r="P40"/>
  <c r="P43"/>
  <c r="Q20" i="1"/>
  <c r="Q6"/>
  <c r="P13" i="2"/>
  <c r="P17"/>
  <c r="P26"/>
  <c r="Q7" i="1"/>
  <c r="Q22"/>
  <c r="P9" i="2"/>
  <c r="P23"/>
  <c r="P35"/>
  <c r="P32"/>
  <c r="P39"/>
  <c r="Q17" i="1"/>
  <c r="P24" i="2"/>
  <c r="P41"/>
  <c r="P5"/>
  <c r="P10"/>
  <c r="P34"/>
  <c r="Q21" i="1"/>
</calcChain>
</file>

<file path=xl/sharedStrings.xml><?xml version="1.0" encoding="utf-8"?>
<sst xmlns="http://schemas.openxmlformats.org/spreadsheetml/2006/main" count="229" uniqueCount="155">
  <si>
    <t>黑龙江省社会科学院2023年学术型硕士研究生拟录取考生名单（调剂）</t>
  </si>
  <si>
    <t>序号</t>
  </si>
  <si>
    <t>姓名</t>
  </si>
  <si>
    <t>考生编号</t>
  </si>
  <si>
    <t>外语</t>
  </si>
  <si>
    <t>政治</t>
  </si>
  <si>
    <t>业务课1</t>
  </si>
  <si>
    <t>业务课2</t>
  </si>
  <si>
    <t>初试总分</t>
  </si>
  <si>
    <t>初试平均分</t>
  </si>
  <si>
    <t>初试权重（0.6）</t>
  </si>
  <si>
    <t>复试笔试</t>
  </si>
  <si>
    <t>复试外语</t>
  </si>
  <si>
    <t>复试专业课</t>
  </si>
  <si>
    <t>复试总分</t>
  </si>
  <si>
    <t>复试权重（0.4）</t>
  </si>
  <si>
    <t>复试总成绩</t>
  </si>
  <si>
    <t>拟录取专业</t>
  </si>
  <si>
    <t>狄泓南</t>
  </si>
  <si>
    <t>105893017010044</t>
  </si>
  <si>
    <t>应用经济学</t>
  </si>
  <si>
    <t>岳扬</t>
  </si>
  <si>
    <t>105333232316080</t>
  </si>
  <si>
    <t>钟智</t>
  </si>
  <si>
    <t>102883500010936</t>
  </si>
  <si>
    <t>代豪</t>
  </si>
  <si>
    <t>105923330100431</t>
  </si>
  <si>
    <t>范桠桐</t>
  </si>
  <si>
    <t>101403008009931</t>
  </si>
  <si>
    <t>马克思主义理论</t>
  </si>
  <si>
    <t>苏诗涵</t>
  </si>
  <si>
    <t>101833218222630</t>
  </si>
  <si>
    <t>高璐</t>
  </si>
  <si>
    <t>107433000000138</t>
  </si>
  <si>
    <t>刘凯</t>
  </si>
  <si>
    <t>101833218217693</t>
  </si>
  <si>
    <t>郭晓萌</t>
  </si>
  <si>
    <t>101833218214414</t>
  </si>
  <si>
    <t>陈玉慧</t>
  </si>
  <si>
    <t>102853210006737</t>
  </si>
  <si>
    <t>政治学理论</t>
  </si>
  <si>
    <t>李硕</t>
  </si>
  <si>
    <t>104593410090005</t>
  </si>
  <si>
    <t>丁蓬勃</t>
  </si>
  <si>
    <t>105113003202593</t>
  </si>
  <si>
    <t>张岩</t>
  </si>
  <si>
    <t>878023030201117</t>
  </si>
  <si>
    <t>陈秋婷</t>
  </si>
  <si>
    <t>104223510913454</t>
  </si>
  <si>
    <t>尹欣禹</t>
  </si>
  <si>
    <t>102173000220089</t>
  </si>
  <si>
    <t>李文杰</t>
  </si>
  <si>
    <t>896433370600182</t>
  </si>
  <si>
    <t>行政学</t>
  </si>
  <si>
    <t>胡凯利</t>
  </si>
  <si>
    <t>104253540004515</t>
  </si>
  <si>
    <t>梅馨元</t>
  </si>
  <si>
    <t>101453000012047</t>
  </si>
  <si>
    <t>娄畅宇</t>
  </si>
  <si>
    <t>103073211703535</t>
  </si>
  <si>
    <t>车宣缇</t>
  </si>
  <si>
    <t>101833218214491</t>
  </si>
  <si>
    <t>谢婷</t>
  </si>
  <si>
    <t>105113003202543</t>
  </si>
  <si>
    <t>傅小航</t>
  </si>
  <si>
    <t>101833218214731</t>
  </si>
  <si>
    <t>科学社会主义与国际共产主义运动</t>
  </si>
  <si>
    <t>申逸飞</t>
  </si>
  <si>
    <t>102133000002468</t>
  </si>
  <si>
    <t>牛心羽</t>
  </si>
  <si>
    <t>101453000013031</t>
  </si>
  <si>
    <t>孙雪腾</t>
  </si>
  <si>
    <t>104253540010005</t>
  </si>
  <si>
    <t>孙宇思</t>
  </si>
  <si>
    <t>100553333304418</t>
  </si>
  <si>
    <t>世界史</t>
  </si>
  <si>
    <t>桑钰莹</t>
  </si>
  <si>
    <t>101833219110042</t>
  </si>
  <si>
    <t>李芊</t>
  </si>
  <si>
    <t>105593210018050</t>
  </si>
  <si>
    <t>102803230012290</t>
  </si>
  <si>
    <t>周颖</t>
  </si>
  <si>
    <t>106513030301001</t>
  </si>
  <si>
    <t>社会学</t>
  </si>
  <si>
    <t>刘宇</t>
  </si>
  <si>
    <t>103843215111662</t>
  </si>
  <si>
    <t>高雅</t>
  </si>
  <si>
    <t>106513030381015</t>
  </si>
  <si>
    <t>刘俊凤</t>
  </si>
  <si>
    <t>100523100506351</t>
  </si>
  <si>
    <t>李佳馨</t>
  </si>
  <si>
    <t>105423321107893</t>
  </si>
  <si>
    <t>朱思琪</t>
  </si>
  <si>
    <t>106513030301029</t>
  </si>
  <si>
    <t>初笑宇</t>
  </si>
  <si>
    <t>100193370607987</t>
  </si>
  <si>
    <t>民俗学</t>
  </si>
  <si>
    <t>王迪</t>
  </si>
  <si>
    <t>101403009010205</t>
  </si>
  <si>
    <t>曲欣雨</t>
  </si>
  <si>
    <t>101833219114876</t>
  </si>
  <si>
    <t>董云辉</t>
  </si>
  <si>
    <t>100753001000193</t>
  </si>
  <si>
    <t>黑龙江省社会科学院2023年专业型硕士研究生拟录取考生名单（调剂）</t>
  </si>
  <si>
    <t>笔试成绩</t>
  </si>
  <si>
    <t>思想政治理论</t>
  </si>
  <si>
    <t>许乃丹</t>
  </si>
  <si>
    <t>102123125511905</t>
  </si>
  <si>
    <t>公共管理</t>
  </si>
  <si>
    <t>朱咏</t>
  </si>
  <si>
    <t>107303121011774</t>
  </si>
  <si>
    <t>薛彤彤</t>
  </si>
  <si>
    <t>102193125305380</t>
  </si>
  <si>
    <t>苑文博</t>
  </si>
  <si>
    <t>106523202571216</t>
  </si>
  <si>
    <t>张雨晗</t>
  </si>
  <si>
    <t>104333101705914</t>
  </si>
  <si>
    <t>冷振东</t>
  </si>
  <si>
    <t>102123125301263</t>
  </si>
  <si>
    <t>吴铭</t>
  </si>
  <si>
    <t>100533250051003</t>
  </si>
  <si>
    <t>宋璐茜</t>
  </si>
  <si>
    <t>101083210022681</t>
  </si>
  <si>
    <t>张嫚青</t>
  </si>
  <si>
    <t>105613412717690</t>
  </si>
  <si>
    <t>/</t>
  </si>
  <si>
    <t>社会工作</t>
  </si>
  <si>
    <t>赵俊垚</t>
  </si>
  <si>
    <t>103863212922294</t>
  </si>
  <si>
    <t>刘一豪</t>
  </si>
  <si>
    <t>104763001820063</t>
  </si>
  <si>
    <t>金昊楠</t>
  </si>
  <si>
    <t>114823210003595</t>
  </si>
  <si>
    <t>李恺</t>
  </si>
  <si>
    <t>102123035212301</t>
  </si>
  <si>
    <t>闫艳红</t>
  </si>
  <si>
    <t>103863212921773</t>
  </si>
  <si>
    <t>朱政羽</t>
  </si>
  <si>
    <t>104763001820190</t>
  </si>
  <si>
    <t>安子伟</t>
  </si>
  <si>
    <t>106113501030094</t>
  </si>
  <si>
    <t>王博阳</t>
  </si>
  <si>
    <t>104763001820056</t>
  </si>
  <si>
    <t>熊津春</t>
  </si>
  <si>
    <t>106723035200152</t>
  </si>
  <si>
    <t>孙瑜遥</t>
  </si>
  <si>
    <t>107263370404126</t>
  </si>
  <si>
    <t>连悦</t>
  </si>
  <si>
    <t>104193035200176</t>
  </si>
  <si>
    <t>王柏淳</t>
    <phoneticPr fontId="8" type="noConversion"/>
  </si>
  <si>
    <t>878023030301091</t>
    <phoneticPr fontId="8" type="noConversion"/>
  </si>
  <si>
    <t>社会学（破格）</t>
    <phoneticPr fontId="8" type="noConversion"/>
  </si>
  <si>
    <t>政治学理论（破格）</t>
    <phoneticPr fontId="8" type="noConversion"/>
  </si>
  <si>
    <t>李旭峰</t>
    <phoneticPr fontId="8" type="noConversion"/>
  </si>
  <si>
    <t>业务课1</t>
    <phoneticPr fontId="8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</si>
</sst>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36"/>
      <name val="华文中宋"/>
      <family val="3"/>
      <charset val="134"/>
    </font>
    <font>
      <sz val="2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name val="宋体"/>
      <family val="3"/>
      <charset val="134"/>
    </font>
    <font>
      <sz val="9"/>
      <name val="等线"/>
      <charset val="134"/>
      <scheme val="minor"/>
    </font>
    <font>
      <sz val="20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4"/>
  <sheetViews>
    <sheetView zoomScale="60" zoomScaleNormal="60" workbookViewId="0">
      <pane ySplit="4" topLeftCell="A5" activePane="bottomLeft" state="frozen"/>
      <selection pane="bottomLeft" activeCell="E29" sqref="E29"/>
    </sheetView>
  </sheetViews>
  <sheetFormatPr defaultColWidth="9.125" defaultRowHeight="14.25"/>
  <cols>
    <col min="1" max="1" width="9.25" style="2" bestFit="1" customWidth="1"/>
    <col min="2" max="2" width="12.625" style="2" bestFit="1" customWidth="1"/>
    <col min="3" max="3" width="30.25" style="3" bestFit="1" customWidth="1"/>
    <col min="4" max="5" width="9.25" style="2" bestFit="1" customWidth="1"/>
    <col min="6" max="7" width="15.25" style="2" bestFit="1" customWidth="1"/>
    <col min="8" max="8" width="17.25" style="2" bestFit="1" customWidth="1"/>
    <col min="9" max="9" width="21.25" style="2" bestFit="1" customWidth="1"/>
    <col min="10" max="11" width="16.25" style="2" bestFit="1" customWidth="1"/>
    <col min="12" max="12" width="17.25" style="2" bestFit="1" customWidth="1"/>
    <col min="13" max="13" width="21.25" style="2" bestFit="1" customWidth="1"/>
    <col min="14" max="14" width="17.25" style="2" bestFit="1" customWidth="1"/>
    <col min="15" max="15" width="16.25" style="2" bestFit="1" customWidth="1"/>
    <col min="16" max="16" width="21.25" style="2" bestFit="1" customWidth="1"/>
    <col min="17" max="17" width="59.375" style="2" bestFit="1" customWidth="1"/>
    <col min="18" max="16384" width="9.125" style="4"/>
  </cols>
  <sheetData>
    <row r="1" spans="1:17" ht="1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1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81.7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s="9" customFormat="1" ht="78.75" customHeight="1">
      <c r="A4" s="11" t="s">
        <v>1</v>
      </c>
      <c r="B4" s="11" t="s">
        <v>2</v>
      </c>
      <c r="C4" s="12" t="s">
        <v>3</v>
      </c>
      <c r="D4" s="11" t="s">
        <v>4</v>
      </c>
      <c r="E4" s="11" t="s">
        <v>5</v>
      </c>
      <c r="F4" s="16" t="s">
        <v>154</v>
      </c>
      <c r="G4" s="11" t="s">
        <v>7</v>
      </c>
      <c r="H4" s="11" t="s">
        <v>8</v>
      </c>
      <c r="I4" s="11" t="s">
        <v>9</v>
      </c>
      <c r="J4" s="13" t="s">
        <v>10</v>
      </c>
      <c r="K4" s="13" t="s">
        <v>11</v>
      </c>
      <c r="L4" s="11" t="s">
        <v>12</v>
      </c>
      <c r="M4" s="11" t="s">
        <v>13</v>
      </c>
      <c r="N4" s="11" t="s">
        <v>14</v>
      </c>
      <c r="O4" s="13" t="s">
        <v>15</v>
      </c>
      <c r="P4" s="11" t="s">
        <v>16</v>
      </c>
      <c r="Q4" s="11" t="s">
        <v>17</v>
      </c>
    </row>
    <row r="5" spans="1:17" s="10" customFormat="1" ht="30" customHeight="1">
      <c r="A5" s="5">
        <v>1</v>
      </c>
      <c r="B5" s="19" t="s">
        <v>18</v>
      </c>
      <c r="C5" s="5" t="s">
        <v>19</v>
      </c>
      <c r="D5" s="5">
        <v>77</v>
      </c>
      <c r="E5" s="5">
        <v>73</v>
      </c>
      <c r="F5" s="5">
        <v>86</v>
      </c>
      <c r="G5" s="5">
        <v>120</v>
      </c>
      <c r="H5" s="5">
        <f t="shared" ref="H5:H13" si="0">SUM(D5:G5)</f>
        <v>356</v>
      </c>
      <c r="I5" s="8">
        <f t="shared" ref="I5:I13" si="1">H5/5</f>
        <v>71.2</v>
      </c>
      <c r="J5" s="8">
        <f t="shared" ref="J5:J13" si="2">I5*0.6</f>
        <v>42.72</v>
      </c>
      <c r="K5" s="8">
        <v>73</v>
      </c>
      <c r="L5" s="8">
        <v>90</v>
      </c>
      <c r="M5" s="8">
        <v>86.8</v>
      </c>
      <c r="N5" s="8">
        <f t="shared" ref="N5:N13" si="3">SUM(K5:M5)/3</f>
        <v>83.266666666666666</v>
      </c>
      <c r="O5" s="8">
        <f t="shared" ref="O5:O13" si="4">N5*0.4</f>
        <v>33.306666666666665</v>
      </c>
      <c r="P5" s="8">
        <f t="shared" ref="P5:P13" si="5">O5+J5</f>
        <v>76.026666666666671</v>
      </c>
      <c r="Q5" s="5" t="s">
        <v>20</v>
      </c>
    </row>
    <row r="6" spans="1:17" s="10" customFormat="1" ht="30" customHeight="1">
      <c r="A6" s="5">
        <v>2</v>
      </c>
      <c r="B6" s="19" t="s">
        <v>21</v>
      </c>
      <c r="C6" s="5" t="s">
        <v>22</v>
      </c>
      <c r="D6" s="5">
        <v>65</v>
      </c>
      <c r="E6" s="5">
        <v>71</v>
      </c>
      <c r="F6" s="5">
        <v>121</v>
      </c>
      <c r="G6" s="5">
        <v>104</v>
      </c>
      <c r="H6" s="5">
        <f t="shared" si="0"/>
        <v>361</v>
      </c>
      <c r="I6" s="8">
        <f t="shared" si="1"/>
        <v>72.2</v>
      </c>
      <c r="J6" s="8">
        <f t="shared" si="2"/>
        <v>43.32</v>
      </c>
      <c r="K6" s="8">
        <v>73</v>
      </c>
      <c r="L6" s="14">
        <v>80</v>
      </c>
      <c r="M6" s="14">
        <v>88.6</v>
      </c>
      <c r="N6" s="8">
        <f t="shared" si="3"/>
        <v>80.533333333333331</v>
      </c>
      <c r="O6" s="8">
        <f t="shared" si="4"/>
        <v>32.213333333333331</v>
      </c>
      <c r="P6" s="8">
        <f t="shared" si="5"/>
        <v>75.533333333333331</v>
      </c>
      <c r="Q6" s="5" t="s">
        <v>20</v>
      </c>
    </row>
    <row r="7" spans="1:17" s="10" customFormat="1" ht="30" customHeight="1">
      <c r="A7" s="5">
        <v>3</v>
      </c>
      <c r="B7" s="19" t="s">
        <v>23</v>
      </c>
      <c r="C7" s="5" t="s">
        <v>24</v>
      </c>
      <c r="D7" s="5">
        <v>80</v>
      </c>
      <c r="E7" s="5">
        <v>57</v>
      </c>
      <c r="F7" s="5">
        <v>91</v>
      </c>
      <c r="G7" s="5">
        <v>124</v>
      </c>
      <c r="H7" s="5">
        <f t="shared" si="0"/>
        <v>352</v>
      </c>
      <c r="I7" s="8">
        <f t="shared" si="1"/>
        <v>70.400000000000006</v>
      </c>
      <c r="J7" s="8">
        <f t="shared" si="2"/>
        <v>42.24</v>
      </c>
      <c r="K7" s="8">
        <v>75</v>
      </c>
      <c r="L7" s="8">
        <v>84</v>
      </c>
      <c r="M7" s="8">
        <v>84.2</v>
      </c>
      <c r="N7" s="8">
        <f t="shared" si="3"/>
        <v>81.066666666666663</v>
      </c>
      <c r="O7" s="8">
        <f t="shared" si="4"/>
        <v>32.426666666666669</v>
      </c>
      <c r="P7" s="8">
        <f t="shared" si="5"/>
        <v>74.666666666666671</v>
      </c>
      <c r="Q7" s="5" t="s">
        <v>20</v>
      </c>
    </row>
    <row r="8" spans="1:17" s="10" customFormat="1" ht="30" customHeight="1">
      <c r="A8" s="5">
        <v>4</v>
      </c>
      <c r="B8" s="19" t="s">
        <v>25</v>
      </c>
      <c r="C8" s="5" t="s">
        <v>26</v>
      </c>
      <c r="D8" s="5">
        <v>68</v>
      </c>
      <c r="E8" s="5">
        <v>55</v>
      </c>
      <c r="F8" s="5">
        <v>105</v>
      </c>
      <c r="G8" s="5">
        <v>126</v>
      </c>
      <c r="H8" s="5">
        <f t="shared" si="0"/>
        <v>354</v>
      </c>
      <c r="I8" s="8">
        <f t="shared" si="1"/>
        <v>70.8</v>
      </c>
      <c r="J8" s="8">
        <f t="shared" si="2"/>
        <v>42.48</v>
      </c>
      <c r="K8" s="8">
        <v>69</v>
      </c>
      <c r="L8" s="8">
        <v>78</v>
      </c>
      <c r="M8" s="8">
        <v>87.2</v>
      </c>
      <c r="N8" s="8">
        <f t="shared" si="3"/>
        <v>78.066666666666663</v>
      </c>
      <c r="O8" s="8">
        <f t="shared" si="4"/>
        <v>31.226666666666667</v>
      </c>
      <c r="P8" s="8">
        <f t="shared" si="5"/>
        <v>73.706666666666663</v>
      </c>
      <c r="Q8" s="5" t="s">
        <v>20</v>
      </c>
    </row>
    <row r="9" spans="1:17" s="10" customFormat="1" ht="30" customHeight="1">
      <c r="A9" s="5">
        <v>5</v>
      </c>
      <c r="B9" s="19" t="s">
        <v>27</v>
      </c>
      <c r="C9" s="5" t="s">
        <v>28</v>
      </c>
      <c r="D9" s="5">
        <v>72</v>
      </c>
      <c r="E9" s="5">
        <v>69</v>
      </c>
      <c r="F9" s="5">
        <v>118</v>
      </c>
      <c r="G9" s="5">
        <v>131</v>
      </c>
      <c r="H9" s="5">
        <f t="shared" si="0"/>
        <v>390</v>
      </c>
      <c r="I9" s="8">
        <f t="shared" si="1"/>
        <v>78</v>
      </c>
      <c r="J9" s="8">
        <f t="shared" si="2"/>
        <v>46.8</v>
      </c>
      <c r="K9" s="8">
        <v>92</v>
      </c>
      <c r="L9" s="8">
        <v>90</v>
      </c>
      <c r="M9" s="8">
        <v>91.8</v>
      </c>
      <c r="N9" s="8">
        <f t="shared" si="3"/>
        <v>91.266666666666666</v>
      </c>
      <c r="O9" s="8">
        <f t="shared" si="4"/>
        <v>36.506666666666668</v>
      </c>
      <c r="P9" s="8">
        <f t="shared" si="5"/>
        <v>83.306666666666672</v>
      </c>
      <c r="Q9" s="5" t="s">
        <v>29</v>
      </c>
    </row>
    <row r="10" spans="1:17" s="10" customFormat="1" ht="30" customHeight="1">
      <c r="A10" s="5">
        <v>6</v>
      </c>
      <c r="B10" s="19" t="s">
        <v>30</v>
      </c>
      <c r="C10" s="5" t="s">
        <v>31</v>
      </c>
      <c r="D10" s="5">
        <v>69</v>
      </c>
      <c r="E10" s="5">
        <v>69</v>
      </c>
      <c r="F10" s="5">
        <v>127</v>
      </c>
      <c r="G10" s="5">
        <v>113</v>
      </c>
      <c r="H10" s="5">
        <f t="shared" si="0"/>
        <v>378</v>
      </c>
      <c r="I10" s="8">
        <f t="shared" si="1"/>
        <v>75.599999999999994</v>
      </c>
      <c r="J10" s="8">
        <f t="shared" si="2"/>
        <v>45.359999999999992</v>
      </c>
      <c r="K10" s="8">
        <v>91</v>
      </c>
      <c r="L10" s="8">
        <v>92</v>
      </c>
      <c r="M10" s="8">
        <v>93</v>
      </c>
      <c r="N10" s="8">
        <f t="shared" si="3"/>
        <v>92</v>
      </c>
      <c r="O10" s="8">
        <f t="shared" si="4"/>
        <v>36.800000000000004</v>
      </c>
      <c r="P10" s="8">
        <f t="shared" si="5"/>
        <v>82.16</v>
      </c>
      <c r="Q10" s="5" t="s">
        <v>29</v>
      </c>
    </row>
    <row r="11" spans="1:17" s="10" customFormat="1" ht="30" customHeight="1">
      <c r="A11" s="5">
        <v>7</v>
      </c>
      <c r="B11" s="19" t="s">
        <v>32</v>
      </c>
      <c r="C11" s="5" t="s">
        <v>33</v>
      </c>
      <c r="D11" s="5">
        <v>73</v>
      </c>
      <c r="E11" s="5">
        <v>81</v>
      </c>
      <c r="F11" s="5">
        <v>105</v>
      </c>
      <c r="G11" s="5">
        <v>124</v>
      </c>
      <c r="H11" s="5">
        <f t="shared" si="0"/>
        <v>383</v>
      </c>
      <c r="I11" s="8">
        <f t="shared" si="1"/>
        <v>76.599999999999994</v>
      </c>
      <c r="J11" s="8">
        <f t="shared" si="2"/>
        <v>45.959999999999994</v>
      </c>
      <c r="K11" s="8">
        <v>92</v>
      </c>
      <c r="L11" s="8">
        <v>85</v>
      </c>
      <c r="M11" s="8">
        <v>92.4</v>
      </c>
      <c r="N11" s="8">
        <f t="shared" si="3"/>
        <v>89.8</v>
      </c>
      <c r="O11" s="8">
        <f t="shared" si="4"/>
        <v>35.92</v>
      </c>
      <c r="P11" s="8">
        <f t="shared" si="5"/>
        <v>81.88</v>
      </c>
      <c r="Q11" s="5" t="s">
        <v>29</v>
      </c>
    </row>
    <row r="12" spans="1:17" s="10" customFormat="1" ht="30" customHeight="1">
      <c r="A12" s="5">
        <v>8</v>
      </c>
      <c r="B12" s="19" t="s">
        <v>34</v>
      </c>
      <c r="C12" s="5" t="s">
        <v>35</v>
      </c>
      <c r="D12" s="5">
        <v>53</v>
      </c>
      <c r="E12" s="5">
        <v>74</v>
      </c>
      <c r="F12" s="5">
        <v>132</v>
      </c>
      <c r="G12" s="5">
        <v>124</v>
      </c>
      <c r="H12" s="5">
        <f t="shared" si="0"/>
        <v>383</v>
      </c>
      <c r="I12" s="8">
        <f t="shared" si="1"/>
        <v>76.599999999999994</v>
      </c>
      <c r="J12" s="8">
        <f t="shared" si="2"/>
        <v>45.959999999999994</v>
      </c>
      <c r="K12" s="8">
        <v>92</v>
      </c>
      <c r="L12" s="8">
        <v>80</v>
      </c>
      <c r="M12" s="8">
        <v>92.6</v>
      </c>
      <c r="N12" s="8">
        <f t="shared" si="3"/>
        <v>88.2</v>
      </c>
      <c r="O12" s="8">
        <f t="shared" si="4"/>
        <v>35.28</v>
      </c>
      <c r="P12" s="8">
        <f t="shared" si="5"/>
        <v>81.239999999999995</v>
      </c>
      <c r="Q12" s="5" t="s">
        <v>29</v>
      </c>
    </row>
    <row r="13" spans="1:17" s="10" customFormat="1" ht="30" customHeight="1">
      <c r="A13" s="5">
        <v>9</v>
      </c>
      <c r="B13" s="19" t="s">
        <v>36</v>
      </c>
      <c r="C13" s="5" t="s">
        <v>37</v>
      </c>
      <c r="D13" s="5">
        <v>61</v>
      </c>
      <c r="E13" s="5">
        <v>70</v>
      </c>
      <c r="F13" s="5">
        <v>125</v>
      </c>
      <c r="G13" s="5">
        <v>121</v>
      </c>
      <c r="H13" s="5">
        <f t="shared" si="0"/>
        <v>377</v>
      </c>
      <c r="I13" s="8">
        <f t="shared" si="1"/>
        <v>75.400000000000006</v>
      </c>
      <c r="J13" s="8">
        <f t="shared" si="2"/>
        <v>45.24</v>
      </c>
      <c r="K13" s="8">
        <v>90</v>
      </c>
      <c r="L13" s="8">
        <v>85</v>
      </c>
      <c r="M13" s="8">
        <v>92.8</v>
      </c>
      <c r="N13" s="8">
        <f t="shared" si="3"/>
        <v>89.266666666666666</v>
      </c>
      <c r="O13" s="8">
        <f t="shared" si="4"/>
        <v>35.706666666666671</v>
      </c>
      <c r="P13" s="8">
        <f t="shared" si="5"/>
        <v>80.946666666666673</v>
      </c>
      <c r="Q13" s="5" t="s">
        <v>29</v>
      </c>
    </row>
    <row r="14" spans="1:17" s="10" customFormat="1" ht="30" customHeight="1">
      <c r="A14" s="5">
        <v>10</v>
      </c>
      <c r="B14" s="19" t="s">
        <v>38</v>
      </c>
      <c r="C14" s="5" t="s">
        <v>39</v>
      </c>
      <c r="D14" s="5">
        <v>58</v>
      </c>
      <c r="E14" s="5">
        <v>67</v>
      </c>
      <c r="F14" s="5">
        <v>120</v>
      </c>
      <c r="G14" s="5">
        <v>140</v>
      </c>
      <c r="H14" s="5">
        <f t="shared" ref="H14:H19" si="6">SUM(D14:G14)</f>
        <v>385</v>
      </c>
      <c r="I14" s="8">
        <f t="shared" ref="I14:I34" si="7">H14/5</f>
        <v>77</v>
      </c>
      <c r="J14" s="8">
        <f t="shared" ref="J14:J34" si="8">I14*0.6</f>
        <v>46.199999999999996</v>
      </c>
      <c r="K14" s="8">
        <v>62</v>
      </c>
      <c r="L14" s="8">
        <v>79</v>
      </c>
      <c r="M14" s="8">
        <v>92</v>
      </c>
      <c r="N14" s="8">
        <f t="shared" ref="N14:N34" si="9">SUM(K14:M14)/3</f>
        <v>77.666666666666671</v>
      </c>
      <c r="O14" s="8">
        <f t="shared" ref="O14:O34" si="10">N14*0.4</f>
        <v>31.06666666666667</v>
      </c>
      <c r="P14" s="8">
        <f t="shared" ref="P14:P19" si="11">O14+J14</f>
        <v>77.266666666666666</v>
      </c>
      <c r="Q14" s="5" t="s">
        <v>40</v>
      </c>
    </row>
    <row r="15" spans="1:17" s="10" customFormat="1" ht="30" customHeight="1">
      <c r="A15" s="5">
        <v>11</v>
      </c>
      <c r="B15" s="20" t="s">
        <v>41</v>
      </c>
      <c r="C15" s="5" t="s">
        <v>42</v>
      </c>
      <c r="D15" s="5">
        <v>51</v>
      </c>
      <c r="E15" s="5">
        <v>78</v>
      </c>
      <c r="F15" s="5">
        <v>109</v>
      </c>
      <c r="G15" s="5">
        <v>121</v>
      </c>
      <c r="H15" s="5">
        <f t="shared" si="6"/>
        <v>359</v>
      </c>
      <c r="I15" s="8">
        <f t="shared" si="7"/>
        <v>71.8</v>
      </c>
      <c r="J15" s="8">
        <f t="shared" si="8"/>
        <v>43.08</v>
      </c>
      <c r="K15" s="8">
        <v>74</v>
      </c>
      <c r="L15" s="8">
        <v>79</v>
      </c>
      <c r="M15" s="8">
        <v>92</v>
      </c>
      <c r="N15" s="8">
        <f t="shared" si="9"/>
        <v>81.666666666666671</v>
      </c>
      <c r="O15" s="8">
        <f t="shared" si="10"/>
        <v>32.666666666666671</v>
      </c>
      <c r="P15" s="8">
        <f t="shared" si="11"/>
        <v>75.74666666666667</v>
      </c>
      <c r="Q15" s="5" t="s">
        <v>40</v>
      </c>
    </row>
    <row r="16" spans="1:17" s="10" customFormat="1" ht="30" customHeight="1">
      <c r="A16" s="5">
        <v>12</v>
      </c>
      <c r="B16" s="19" t="s">
        <v>43</v>
      </c>
      <c r="C16" s="5" t="s">
        <v>44</v>
      </c>
      <c r="D16" s="5">
        <v>56</v>
      </c>
      <c r="E16" s="5">
        <v>71</v>
      </c>
      <c r="F16" s="5">
        <v>115</v>
      </c>
      <c r="G16" s="5">
        <v>116</v>
      </c>
      <c r="H16" s="5">
        <f t="shared" si="6"/>
        <v>358</v>
      </c>
      <c r="I16" s="8">
        <f t="shared" si="7"/>
        <v>71.599999999999994</v>
      </c>
      <c r="J16" s="8">
        <f t="shared" si="8"/>
        <v>42.959999999999994</v>
      </c>
      <c r="K16" s="8">
        <v>89</v>
      </c>
      <c r="L16" s="8">
        <v>73</v>
      </c>
      <c r="M16" s="8">
        <v>83</v>
      </c>
      <c r="N16" s="8">
        <f t="shared" si="9"/>
        <v>81.666666666666671</v>
      </c>
      <c r="O16" s="8">
        <f t="shared" si="10"/>
        <v>32.666666666666671</v>
      </c>
      <c r="P16" s="8">
        <f t="shared" si="11"/>
        <v>75.626666666666665</v>
      </c>
      <c r="Q16" s="5" t="s">
        <v>40</v>
      </c>
    </row>
    <row r="17" spans="1:17" s="10" customFormat="1" ht="30" customHeight="1">
      <c r="A17" s="5">
        <v>13</v>
      </c>
      <c r="B17" s="19" t="s">
        <v>45</v>
      </c>
      <c r="C17" s="5" t="s">
        <v>46</v>
      </c>
      <c r="D17" s="5">
        <v>43</v>
      </c>
      <c r="E17" s="5">
        <v>69</v>
      </c>
      <c r="F17" s="5">
        <v>118</v>
      </c>
      <c r="G17" s="5">
        <v>126</v>
      </c>
      <c r="H17" s="5">
        <f t="shared" si="6"/>
        <v>356</v>
      </c>
      <c r="I17" s="8">
        <f t="shared" si="7"/>
        <v>71.2</v>
      </c>
      <c r="J17" s="8">
        <f t="shared" si="8"/>
        <v>42.72</v>
      </c>
      <c r="K17" s="8">
        <v>86</v>
      </c>
      <c r="L17" s="8">
        <v>70</v>
      </c>
      <c r="M17" s="8">
        <v>88</v>
      </c>
      <c r="N17" s="8">
        <f t="shared" si="9"/>
        <v>81.333333333333329</v>
      </c>
      <c r="O17" s="8">
        <f t="shared" si="10"/>
        <v>32.533333333333331</v>
      </c>
      <c r="P17" s="8">
        <f t="shared" si="11"/>
        <v>75.25333333333333</v>
      </c>
      <c r="Q17" s="15" t="s">
        <v>152</v>
      </c>
    </row>
    <row r="18" spans="1:17" s="10" customFormat="1" ht="30" customHeight="1">
      <c r="A18" s="5">
        <v>14</v>
      </c>
      <c r="B18" s="19" t="s">
        <v>47</v>
      </c>
      <c r="C18" s="5" t="s">
        <v>48</v>
      </c>
      <c r="D18" s="5">
        <v>77</v>
      </c>
      <c r="E18" s="5">
        <v>63</v>
      </c>
      <c r="F18" s="5">
        <v>106</v>
      </c>
      <c r="G18" s="5">
        <v>133</v>
      </c>
      <c r="H18" s="5">
        <f t="shared" si="6"/>
        <v>379</v>
      </c>
      <c r="I18" s="8">
        <f t="shared" si="7"/>
        <v>75.8</v>
      </c>
      <c r="J18" s="8">
        <f t="shared" si="8"/>
        <v>45.48</v>
      </c>
      <c r="K18" s="8">
        <v>66</v>
      </c>
      <c r="L18" s="8">
        <v>90</v>
      </c>
      <c r="M18" s="8">
        <v>65</v>
      </c>
      <c r="N18" s="8">
        <f t="shared" si="9"/>
        <v>73.666666666666671</v>
      </c>
      <c r="O18" s="8">
        <f t="shared" si="10"/>
        <v>29.466666666666669</v>
      </c>
      <c r="P18" s="8">
        <f t="shared" si="11"/>
        <v>74.946666666666658</v>
      </c>
      <c r="Q18" s="5" t="s">
        <v>40</v>
      </c>
    </row>
    <row r="19" spans="1:17" s="10" customFormat="1" ht="30" customHeight="1">
      <c r="A19" s="5">
        <v>15</v>
      </c>
      <c r="B19" s="20" t="s">
        <v>49</v>
      </c>
      <c r="C19" s="5" t="s">
        <v>50</v>
      </c>
      <c r="D19" s="5">
        <v>70</v>
      </c>
      <c r="E19" s="5">
        <v>77</v>
      </c>
      <c r="F19" s="5">
        <v>114</v>
      </c>
      <c r="G19" s="5">
        <v>94</v>
      </c>
      <c r="H19" s="5">
        <f t="shared" si="6"/>
        <v>355</v>
      </c>
      <c r="I19" s="8">
        <f t="shared" si="7"/>
        <v>71</v>
      </c>
      <c r="J19" s="8">
        <f t="shared" si="8"/>
        <v>42.6</v>
      </c>
      <c r="K19" s="8">
        <v>74</v>
      </c>
      <c r="L19" s="8">
        <v>81</v>
      </c>
      <c r="M19" s="8">
        <v>68</v>
      </c>
      <c r="N19" s="8">
        <f t="shared" si="9"/>
        <v>74.333333333333329</v>
      </c>
      <c r="O19" s="8">
        <f t="shared" si="10"/>
        <v>29.733333333333334</v>
      </c>
      <c r="P19" s="8">
        <f t="shared" si="11"/>
        <v>72.333333333333343</v>
      </c>
      <c r="Q19" s="5" t="s">
        <v>40</v>
      </c>
    </row>
    <row r="20" spans="1:17" s="10" customFormat="1" ht="30" customHeight="1">
      <c r="A20" s="5">
        <v>16</v>
      </c>
      <c r="B20" s="19" t="s">
        <v>51</v>
      </c>
      <c r="C20" s="5" t="s">
        <v>52</v>
      </c>
      <c r="D20" s="5">
        <v>71</v>
      </c>
      <c r="E20" s="5">
        <v>70</v>
      </c>
      <c r="F20" s="5">
        <v>129</v>
      </c>
      <c r="G20" s="5">
        <v>110</v>
      </c>
      <c r="H20" s="5">
        <f t="shared" ref="H20:H44" si="12">SUM(D20:G20)</f>
        <v>380</v>
      </c>
      <c r="I20" s="8">
        <f t="shared" si="7"/>
        <v>76</v>
      </c>
      <c r="J20" s="8">
        <f t="shared" si="8"/>
        <v>45.6</v>
      </c>
      <c r="K20" s="8">
        <v>80</v>
      </c>
      <c r="L20" s="8">
        <v>78</v>
      </c>
      <c r="M20" s="8">
        <v>91</v>
      </c>
      <c r="N20" s="8">
        <f t="shared" si="9"/>
        <v>83</v>
      </c>
      <c r="O20" s="8">
        <f t="shared" si="10"/>
        <v>33.200000000000003</v>
      </c>
      <c r="P20" s="8">
        <f t="shared" ref="P20:P44" si="13">O20+J20</f>
        <v>78.800000000000011</v>
      </c>
      <c r="Q20" s="5" t="s">
        <v>53</v>
      </c>
    </row>
    <row r="21" spans="1:17" s="10" customFormat="1" ht="30" customHeight="1">
      <c r="A21" s="5">
        <v>17</v>
      </c>
      <c r="B21" s="20" t="s">
        <v>54</v>
      </c>
      <c r="C21" s="5" t="s">
        <v>55</v>
      </c>
      <c r="D21" s="5">
        <v>57</v>
      </c>
      <c r="E21" s="5">
        <v>73</v>
      </c>
      <c r="F21" s="5">
        <v>121</v>
      </c>
      <c r="G21" s="5">
        <v>112</v>
      </c>
      <c r="H21" s="5">
        <f t="shared" si="12"/>
        <v>363</v>
      </c>
      <c r="I21" s="8">
        <f t="shared" si="7"/>
        <v>72.599999999999994</v>
      </c>
      <c r="J21" s="8">
        <f t="shared" si="8"/>
        <v>43.559999999999995</v>
      </c>
      <c r="K21" s="8">
        <v>63</v>
      </c>
      <c r="L21" s="8">
        <v>80</v>
      </c>
      <c r="M21" s="8">
        <v>95</v>
      </c>
      <c r="N21" s="8">
        <f t="shared" si="9"/>
        <v>79.333333333333329</v>
      </c>
      <c r="O21" s="8">
        <f t="shared" si="10"/>
        <v>31.733333333333334</v>
      </c>
      <c r="P21" s="8">
        <f t="shared" si="13"/>
        <v>75.293333333333322</v>
      </c>
      <c r="Q21" s="5" t="s">
        <v>53</v>
      </c>
    </row>
    <row r="22" spans="1:17" s="10" customFormat="1" ht="30" customHeight="1">
      <c r="A22" s="5">
        <v>18</v>
      </c>
      <c r="B22" s="19" t="s">
        <v>56</v>
      </c>
      <c r="C22" s="5" t="s">
        <v>57</v>
      </c>
      <c r="D22" s="5">
        <v>60</v>
      </c>
      <c r="E22" s="5">
        <v>68</v>
      </c>
      <c r="F22" s="5">
        <v>115</v>
      </c>
      <c r="G22" s="5">
        <v>122</v>
      </c>
      <c r="H22" s="5">
        <f t="shared" si="12"/>
        <v>365</v>
      </c>
      <c r="I22" s="8">
        <f t="shared" si="7"/>
        <v>73</v>
      </c>
      <c r="J22" s="8">
        <f t="shared" si="8"/>
        <v>43.8</v>
      </c>
      <c r="K22" s="8">
        <v>81</v>
      </c>
      <c r="L22" s="8">
        <v>92</v>
      </c>
      <c r="M22" s="8">
        <v>63</v>
      </c>
      <c r="N22" s="8">
        <f t="shared" si="9"/>
        <v>78.666666666666671</v>
      </c>
      <c r="O22" s="8">
        <f t="shared" si="10"/>
        <v>31.466666666666669</v>
      </c>
      <c r="P22" s="8">
        <f t="shared" si="13"/>
        <v>75.266666666666666</v>
      </c>
      <c r="Q22" s="5" t="s">
        <v>53</v>
      </c>
    </row>
    <row r="23" spans="1:17" s="10" customFormat="1" ht="30" customHeight="1">
      <c r="A23" s="5">
        <v>19</v>
      </c>
      <c r="B23" s="20" t="s">
        <v>58</v>
      </c>
      <c r="C23" s="5" t="s">
        <v>59</v>
      </c>
      <c r="D23" s="5">
        <v>65</v>
      </c>
      <c r="E23" s="5">
        <v>64</v>
      </c>
      <c r="F23" s="5">
        <v>110</v>
      </c>
      <c r="G23" s="5">
        <v>114</v>
      </c>
      <c r="H23" s="5">
        <f t="shared" si="12"/>
        <v>353</v>
      </c>
      <c r="I23" s="8">
        <f t="shared" si="7"/>
        <v>70.599999999999994</v>
      </c>
      <c r="J23" s="8">
        <f t="shared" si="8"/>
        <v>42.359999999999992</v>
      </c>
      <c r="K23" s="8">
        <v>81</v>
      </c>
      <c r="L23" s="8">
        <v>92</v>
      </c>
      <c r="M23" s="8">
        <v>73</v>
      </c>
      <c r="N23" s="8">
        <f t="shared" si="9"/>
        <v>82</v>
      </c>
      <c r="O23" s="8">
        <f t="shared" si="10"/>
        <v>32.800000000000004</v>
      </c>
      <c r="P23" s="8">
        <f t="shared" si="13"/>
        <v>75.16</v>
      </c>
      <c r="Q23" s="5" t="s">
        <v>53</v>
      </c>
    </row>
    <row r="24" spans="1:17" s="10" customFormat="1" ht="30" customHeight="1">
      <c r="A24" s="5">
        <v>20</v>
      </c>
      <c r="B24" s="19" t="s">
        <v>60</v>
      </c>
      <c r="C24" s="5" t="s">
        <v>61</v>
      </c>
      <c r="D24" s="5">
        <v>45</v>
      </c>
      <c r="E24" s="5">
        <v>53</v>
      </c>
      <c r="F24" s="5">
        <v>131</v>
      </c>
      <c r="G24" s="5">
        <v>120</v>
      </c>
      <c r="H24" s="5">
        <f t="shared" si="12"/>
        <v>349</v>
      </c>
      <c r="I24" s="8">
        <f t="shared" si="7"/>
        <v>69.8</v>
      </c>
      <c r="J24" s="8">
        <f t="shared" si="8"/>
        <v>41.879999999999995</v>
      </c>
      <c r="K24" s="8">
        <v>86</v>
      </c>
      <c r="L24" s="8">
        <v>95</v>
      </c>
      <c r="M24" s="8">
        <v>68</v>
      </c>
      <c r="N24" s="8">
        <f t="shared" si="9"/>
        <v>83</v>
      </c>
      <c r="O24" s="8">
        <f t="shared" si="10"/>
        <v>33.200000000000003</v>
      </c>
      <c r="P24" s="8">
        <f t="shared" si="13"/>
        <v>75.08</v>
      </c>
      <c r="Q24" s="5" t="s">
        <v>53</v>
      </c>
    </row>
    <row r="25" spans="1:17" s="10" customFormat="1" ht="30" customHeight="1">
      <c r="A25" s="5">
        <v>21</v>
      </c>
      <c r="B25" s="19" t="s">
        <v>62</v>
      </c>
      <c r="C25" s="5" t="s">
        <v>63</v>
      </c>
      <c r="D25" s="5">
        <v>45</v>
      </c>
      <c r="E25" s="5">
        <v>66</v>
      </c>
      <c r="F25" s="5">
        <v>122</v>
      </c>
      <c r="G25" s="5">
        <v>122</v>
      </c>
      <c r="H25" s="5">
        <f t="shared" si="12"/>
        <v>355</v>
      </c>
      <c r="I25" s="8">
        <f t="shared" si="7"/>
        <v>71</v>
      </c>
      <c r="J25" s="8">
        <f t="shared" si="8"/>
        <v>42.6</v>
      </c>
      <c r="K25" s="8">
        <v>61</v>
      </c>
      <c r="L25" s="8">
        <v>84</v>
      </c>
      <c r="M25" s="8">
        <v>93</v>
      </c>
      <c r="N25" s="8">
        <f t="shared" si="9"/>
        <v>79.333333333333329</v>
      </c>
      <c r="O25" s="8">
        <f t="shared" si="10"/>
        <v>31.733333333333334</v>
      </c>
      <c r="P25" s="8">
        <f t="shared" si="13"/>
        <v>74.333333333333343</v>
      </c>
      <c r="Q25" s="5" t="s">
        <v>53</v>
      </c>
    </row>
    <row r="26" spans="1:17" s="10" customFormat="1" ht="30" customHeight="1">
      <c r="A26" s="5">
        <v>22</v>
      </c>
      <c r="B26" s="19" t="s">
        <v>64</v>
      </c>
      <c r="C26" s="5" t="s">
        <v>65</v>
      </c>
      <c r="D26" s="5">
        <v>51</v>
      </c>
      <c r="E26" s="5">
        <v>70</v>
      </c>
      <c r="F26" s="5">
        <v>121</v>
      </c>
      <c r="G26" s="5">
        <v>133</v>
      </c>
      <c r="H26" s="5">
        <f t="shared" si="12"/>
        <v>375</v>
      </c>
      <c r="I26" s="8">
        <f t="shared" si="7"/>
        <v>75</v>
      </c>
      <c r="J26" s="8">
        <f t="shared" si="8"/>
        <v>45</v>
      </c>
      <c r="K26" s="8">
        <v>91</v>
      </c>
      <c r="L26" s="8">
        <v>90</v>
      </c>
      <c r="M26" s="8">
        <v>93.25</v>
      </c>
      <c r="N26" s="8">
        <f t="shared" si="9"/>
        <v>91.416666666666671</v>
      </c>
      <c r="O26" s="8">
        <f t="shared" si="10"/>
        <v>36.56666666666667</v>
      </c>
      <c r="P26" s="8">
        <f t="shared" si="13"/>
        <v>81.566666666666663</v>
      </c>
      <c r="Q26" s="5" t="s">
        <v>66</v>
      </c>
    </row>
    <row r="27" spans="1:17" s="10" customFormat="1" ht="30" customHeight="1">
      <c r="A27" s="5">
        <v>23</v>
      </c>
      <c r="B27" s="19" t="s">
        <v>67</v>
      </c>
      <c r="C27" s="5" t="s">
        <v>68</v>
      </c>
      <c r="D27" s="5">
        <v>57</v>
      </c>
      <c r="E27" s="5">
        <v>68</v>
      </c>
      <c r="F27" s="5">
        <v>143</v>
      </c>
      <c r="G27" s="5">
        <v>105</v>
      </c>
      <c r="H27" s="5">
        <f t="shared" si="12"/>
        <v>373</v>
      </c>
      <c r="I27" s="8">
        <f t="shared" si="7"/>
        <v>74.599999999999994</v>
      </c>
      <c r="J27" s="8">
        <f t="shared" si="8"/>
        <v>44.76</v>
      </c>
      <c r="K27" s="8">
        <v>90</v>
      </c>
      <c r="L27" s="8">
        <v>90</v>
      </c>
      <c r="M27" s="8">
        <v>91</v>
      </c>
      <c r="N27" s="8">
        <f t="shared" si="9"/>
        <v>90.333333333333329</v>
      </c>
      <c r="O27" s="8">
        <f t="shared" si="10"/>
        <v>36.133333333333333</v>
      </c>
      <c r="P27" s="8">
        <f t="shared" si="13"/>
        <v>80.893333333333331</v>
      </c>
      <c r="Q27" s="5" t="s">
        <v>66</v>
      </c>
    </row>
    <row r="28" spans="1:17" s="10" customFormat="1" ht="30" customHeight="1">
      <c r="A28" s="5">
        <v>24</v>
      </c>
      <c r="B28" s="19" t="s">
        <v>69</v>
      </c>
      <c r="C28" s="5" t="s">
        <v>70</v>
      </c>
      <c r="D28" s="5">
        <v>52</v>
      </c>
      <c r="E28" s="5">
        <v>78</v>
      </c>
      <c r="F28" s="5">
        <v>119</v>
      </c>
      <c r="G28" s="5">
        <v>127</v>
      </c>
      <c r="H28" s="5">
        <f t="shared" si="12"/>
        <v>376</v>
      </c>
      <c r="I28" s="8">
        <f t="shared" si="7"/>
        <v>75.2</v>
      </c>
      <c r="J28" s="8">
        <f t="shared" si="8"/>
        <v>45.12</v>
      </c>
      <c r="K28" s="8">
        <v>88</v>
      </c>
      <c r="L28" s="8">
        <v>71</v>
      </c>
      <c r="M28" s="8">
        <v>84.5</v>
      </c>
      <c r="N28" s="8">
        <f t="shared" si="9"/>
        <v>81.166666666666671</v>
      </c>
      <c r="O28" s="8">
        <f t="shared" si="10"/>
        <v>32.466666666666669</v>
      </c>
      <c r="P28" s="8">
        <f t="shared" si="13"/>
        <v>77.586666666666673</v>
      </c>
      <c r="Q28" s="5" t="s">
        <v>66</v>
      </c>
    </row>
    <row r="29" spans="1:17" s="10" customFormat="1" ht="30" customHeight="1">
      <c r="A29" s="5">
        <v>25</v>
      </c>
      <c r="B29" s="19" t="s">
        <v>71</v>
      </c>
      <c r="C29" s="5" t="s">
        <v>72</v>
      </c>
      <c r="D29" s="5">
        <v>57</v>
      </c>
      <c r="E29" s="5">
        <v>69</v>
      </c>
      <c r="F29" s="5">
        <v>132</v>
      </c>
      <c r="G29" s="5">
        <v>114</v>
      </c>
      <c r="H29" s="5">
        <f t="shared" si="12"/>
        <v>372</v>
      </c>
      <c r="I29" s="8">
        <f t="shared" si="7"/>
        <v>74.400000000000006</v>
      </c>
      <c r="J29" s="8">
        <f t="shared" si="8"/>
        <v>44.64</v>
      </c>
      <c r="K29" s="8">
        <v>67</v>
      </c>
      <c r="L29" s="8">
        <v>75</v>
      </c>
      <c r="M29" s="8">
        <v>89.25</v>
      </c>
      <c r="N29" s="8">
        <f t="shared" si="9"/>
        <v>77.083333333333329</v>
      </c>
      <c r="O29" s="8">
        <f t="shared" si="10"/>
        <v>30.833333333333332</v>
      </c>
      <c r="P29" s="8">
        <f t="shared" si="13"/>
        <v>75.473333333333329</v>
      </c>
      <c r="Q29" s="5" t="s">
        <v>66</v>
      </c>
    </row>
    <row r="30" spans="1:17" s="10" customFormat="1" ht="30" customHeight="1">
      <c r="A30" s="5">
        <v>26</v>
      </c>
      <c r="B30" s="20" t="s">
        <v>73</v>
      </c>
      <c r="C30" s="5" t="s">
        <v>74</v>
      </c>
      <c r="D30" s="5">
        <v>72</v>
      </c>
      <c r="E30" s="5">
        <v>76</v>
      </c>
      <c r="F30" s="5">
        <v>209</v>
      </c>
      <c r="G30" s="5">
        <v>0</v>
      </c>
      <c r="H30" s="5">
        <f t="shared" si="12"/>
        <v>357</v>
      </c>
      <c r="I30" s="8">
        <f t="shared" si="7"/>
        <v>71.400000000000006</v>
      </c>
      <c r="J30" s="8">
        <f t="shared" si="8"/>
        <v>42.84</v>
      </c>
      <c r="K30" s="8">
        <v>86</v>
      </c>
      <c r="L30" s="8">
        <v>82</v>
      </c>
      <c r="M30" s="8">
        <v>90.5</v>
      </c>
      <c r="N30" s="8">
        <f t="shared" si="9"/>
        <v>86.166666666666671</v>
      </c>
      <c r="O30" s="8">
        <f t="shared" si="10"/>
        <v>34.466666666666669</v>
      </c>
      <c r="P30" s="8">
        <f t="shared" si="13"/>
        <v>77.306666666666672</v>
      </c>
      <c r="Q30" s="5" t="s">
        <v>75</v>
      </c>
    </row>
    <row r="31" spans="1:17" s="10" customFormat="1" ht="30" customHeight="1">
      <c r="A31" s="5">
        <v>27</v>
      </c>
      <c r="B31" s="19" t="s">
        <v>76</v>
      </c>
      <c r="C31" s="5" t="s">
        <v>77</v>
      </c>
      <c r="D31" s="5">
        <v>50</v>
      </c>
      <c r="E31" s="5">
        <v>76</v>
      </c>
      <c r="F31" s="5">
        <v>230</v>
      </c>
      <c r="G31" s="5">
        <v>0</v>
      </c>
      <c r="H31" s="5">
        <f t="shared" si="12"/>
        <v>356</v>
      </c>
      <c r="I31" s="8">
        <f t="shared" si="7"/>
        <v>71.2</v>
      </c>
      <c r="J31" s="8">
        <f t="shared" si="8"/>
        <v>42.72</v>
      </c>
      <c r="K31" s="8">
        <v>64</v>
      </c>
      <c r="L31" s="8">
        <v>95</v>
      </c>
      <c r="M31" s="8">
        <v>91.5</v>
      </c>
      <c r="N31" s="8">
        <f t="shared" si="9"/>
        <v>83.5</v>
      </c>
      <c r="O31" s="8">
        <f t="shared" si="10"/>
        <v>33.4</v>
      </c>
      <c r="P31" s="8">
        <f t="shared" si="13"/>
        <v>76.12</v>
      </c>
      <c r="Q31" s="5" t="s">
        <v>75</v>
      </c>
    </row>
    <row r="32" spans="1:17" s="10" customFormat="1" ht="30" customHeight="1">
      <c r="A32" s="5">
        <v>28</v>
      </c>
      <c r="B32" s="19" t="s">
        <v>78</v>
      </c>
      <c r="C32" s="5" t="s">
        <v>79</v>
      </c>
      <c r="D32" s="5">
        <v>49</v>
      </c>
      <c r="E32" s="5">
        <v>75</v>
      </c>
      <c r="F32" s="5">
        <v>237</v>
      </c>
      <c r="G32" s="5">
        <v>0</v>
      </c>
      <c r="H32" s="5">
        <f t="shared" si="12"/>
        <v>361</v>
      </c>
      <c r="I32" s="8">
        <f t="shared" si="7"/>
        <v>72.2</v>
      </c>
      <c r="J32" s="8">
        <f t="shared" si="8"/>
        <v>43.32</v>
      </c>
      <c r="K32" s="8">
        <v>68</v>
      </c>
      <c r="L32" s="8">
        <v>78</v>
      </c>
      <c r="M32" s="8">
        <v>93.25</v>
      </c>
      <c r="N32" s="8">
        <f t="shared" si="9"/>
        <v>79.75</v>
      </c>
      <c r="O32" s="8">
        <f t="shared" si="10"/>
        <v>31.900000000000002</v>
      </c>
      <c r="P32" s="8">
        <f t="shared" si="13"/>
        <v>75.22</v>
      </c>
      <c r="Q32" s="5" t="s">
        <v>75</v>
      </c>
    </row>
    <row r="33" spans="1:17" s="10" customFormat="1" ht="30" customHeight="1">
      <c r="A33" s="5">
        <v>29</v>
      </c>
      <c r="B33" s="21" t="s">
        <v>153</v>
      </c>
      <c r="C33" s="5" t="s">
        <v>80</v>
      </c>
      <c r="D33" s="5">
        <v>69</v>
      </c>
      <c r="E33" s="5">
        <v>66</v>
      </c>
      <c r="F33" s="5">
        <v>235</v>
      </c>
      <c r="G33" s="5">
        <v>0</v>
      </c>
      <c r="H33" s="5">
        <f t="shared" si="12"/>
        <v>370</v>
      </c>
      <c r="I33" s="8">
        <f t="shared" si="7"/>
        <v>74</v>
      </c>
      <c r="J33" s="8">
        <f t="shared" si="8"/>
        <v>44.4</v>
      </c>
      <c r="K33" s="8">
        <v>71</v>
      </c>
      <c r="L33" s="8">
        <v>82</v>
      </c>
      <c r="M33" s="8">
        <v>70.25</v>
      </c>
      <c r="N33" s="8">
        <f t="shared" si="9"/>
        <v>74.416666666666671</v>
      </c>
      <c r="O33" s="8">
        <f t="shared" si="10"/>
        <v>29.766666666666669</v>
      </c>
      <c r="P33" s="8">
        <f t="shared" si="13"/>
        <v>74.166666666666671</v>
      </c>
      <c r="Q33" s="5" t="s">
        <v>75</v>
      </c>
    </row>
    <row r="34" spans="1:17" s="10" customFormat="1" ht="30" customHeight="1">
      <c r="A34" s="5">
        <v>30</v>
      </c>
      <c r="B34" s="19" t="s">
        <v>81</v>
      </c>
      <c r="C34" s="5" t="s">
        <v>82</v>
      </c>
      <c r="D34" s="5">
        <v>74</v>
      </c>
      <c r="E34" s="5">
        <v>72</v>
      </c>
      <c r="F34" s="5">
        <v>118</v>
      </c>
      <c r="G34" s="5">
        <v>124</v>
      </c>
      <c r="H34" s="5">
        <f t="shared" si="12"/>
        <v>388</v>
      </c>
      <c r="I34" s="8">
        <f t="shared" si="7"/>
        <v>77.599999999999994</v>
      </c>
      <c r="J34" s="8">
        <f t="shared" si="8"/>
        <v>46.559999999999995</v>
      </c>
      <c r="K34" s="8">
        <v>85</v>
      </c>
      <c r="L34" s="8">
        <v>70</v>
      </c>
      <c r="M34" s="8">
        <v>90.8</v>
      </c>
      <c r="N34" s="8">
        <f t="shared" si="9"/>
        <v>81.933333333333337</v>
      </c>
      <c r="O34" s="8">
        <f t="shared" si="10"/>
        <v>32.773333333333333</v>
      </c>
      <c r="P34" s="8">
        <f t="shared" si="13"/>
        <v>79.333333333333329</v>
      </c>
      <c r="Q34" s="5" t="s">
        <v>83</v>
      </c>
    </row>
    <row r="35" spans="1:17" s="10" customFormat="1" ht="30" customHeight="1">
      <c r="A35" s="5">
        <v>31</v>
      </c>
      <c r="B35" s="19" t="s">
        <v>84</v>
      </c>
      <c r="C35" s="5" t="s">
        <v>85</v>
      </c>
      <c r="D35" s="5">
        <v>66</v>
      </c>
      <c r="E35" s="5">
        <v>77</v>
      </c>
      <c r="F35" s="5">
        <v>94</v>
      </c>
      <c r="G35" s="5">
        <v>132</v>
      </c>
      <c r="H35" s="5">
        <f t="shared" ref="H35:H40" si="14">SUM(D35:G35)</f>
        <v>369</v>
      </c>
      <c r="I35" s="8">
        <f t="shared" ref="I35:I40" si="15">H35/5</f>
        <v>73.8</v>
      </c>
      <c r="J35" s="8">
        <f t="shared" ref="J35:J40" si="16">I35*0.6</f>
        <v>44.279999999999994</v>
      </c>
      <c r="K35" s="8">
        <v>72</v>
      </c>
      <c r="L35" s="8">
        <v>90</v>
      </c>
      <c r="M35" s="8">
        <v>92.4</v>
      </c>
      <c r="N35" s="8">
        <f t="shared" ref="N35:N40" si="17">SUM(K35:M35)/3</f>
        <v>84.8</v>
      </c>
      <c r="O35" s="8">
        <f t="shared" ref="O35:O40" si="18">N35*0.4</f>
        <v>33.92</v>
      </c>
      <c r="P35" s="8">
        <f t="shared" ref="P35:P40" si="19">O35+J35</f>
        <v>78.199999999999989</v>
      </c>
      <c r="Q35" s="5" t="s">
        <v>83</v>
      </c>
    </row>
    <row r="36" spans="1:17" s="10" customFormat="1" ht="30" customHeight="1">
      <c r="A36" s="5">
        <v>32</v>
      </c>
      <c r="B36" s="21" t="s">
        <v>149</v>
      </c>
      <c r="C36" s="5" t="s">
        <v>150</v>
      </c>
      <c r="D36" s="5">
        <v>44</v>
      </c>
      <c r="E36" s="5">
        <v>67</v>
      </c>
      <c r="F36" s="5">
        <v>126</v>
      </c>
      <c r="G36" s="5">
        <v>137</v>
      </c>
      <c r="H36" s="5">
        <f t="shared" si="14"/>
        <v>374</v>
      </c>
      <c r="I36" s="8">
        <f t="shared" si="15"/>
        <v>74.8</v>
      </c>
      <c r="J36" s="8">
        <f t="shared" si="16"/>
        <v>44.879999999999995</v>
      </c>
      <c r="K36" s="8">
        <v>89</v>
      </c>
      <c r="L36" s="8">
        <v>78</v>
      </c>
      <c r="M36" s="8">
        <v>81.400000000000006</v>
      </c>
      <c r="N36" s="8">
        <f t="shared" si="17"/>
        <v>82.8</v>
      </c>
      <c r="O36" s="8">
        <f t="shared" si="18"/>
        <v>33.119999999999997</v>
      </c>
      <c r="P36" s="8">
        <f t="shared" si="19"/>
        <v>78</v>
      </c>
      <c r="Q36" s="15" t="s">
        <v>151</v>
      </c>
    </row>
    <row r="37" spans="1:17" s="10" customFormat="1" ht="30" customHeight="1">
      <c r="A37" s="5">
        <v>33</v>
      </c>
      <c r="B37" s="19" t="s">
        <v>86</v>
      </c>
      <c r="C37" s="5" t="s">
        <v>87</v>
      </c>
      <c r="D37" s="5">
        <v>67</v>
      </c>
      <c r="E37" s="5">
        <v>71</v>
      </c>
      <c r="F37" s="5">
        <v>109</v>
      </c>
      <c r="G37" s="5">
        <v>120</v>
      </c>
      <c r="H37" s="5">
        <f t="shared" si="14"/>
        <v>367</v>
      </c>
      <c r="I37" s="8">
        <f t="shared" si="15"/>
        <v>73.400000000000006</v>
      </c>
      <c r="J37" s="8">
        <f t="shared" si="16"/>
        <v>44.04</v>
      </c>
      <c r="K37" s="8">
        <v>89</v>
      </c>
      <c r="L37" s="8">
        <v>82</v>
      </c>
      <c r="M37" s="8">
        <v>83.2</v>
      </c>
      <c r="N37" s="8">
        <f t="shared" si="17"/>
        <v>84.733333333333334</v>
      </c>
      <c r="O37" s="8">
        <f t="shared" si="18"/>
        <v>33.893333333333338</v>
      </c>
      <c r="P37" s="8">
        <f t="shared" si="19"/>
        <v>77.933333333333337</v>
      </c>
      <c r="Q37" s="5" t="s">
        <v>83</v>
      </c>
    </row>
    <row r="38" spans="1:17" s="10" customFormat="1" ht="30" customHeight="1">
      <c r="A38" s="5">
        <v>34</v>
      </c>
      <c r="B38" s="20" t="s">
        <v>88</v>
      </c>
      <c r="C38" s="5" t="s">
        <v>89</v>
      </c>
      <c r="D38" s="5">
        <v>65</v>
      </c>
      <c r="E38" s="5">
        <v>71</v>
      </c>
      <c r="F38" s="5">
        <v>119</v>
      </c>
      <c r="G38" s="5">
        <v>116</v>
      </c>
      <c r="H38" s="5">
        <f t="shared" si="14"/>
        <v>371</v>
      </c>
      <c r="I38" s="8">
        <f t="shared" si="15"/>
        <v>74.2</v>
      </c>
      <c r="J38" s="8">
        <f t="shared" si="16"/>
        <v>44.52</v>
      </c>
      <c r="K38" s="8">
        <v>76</v>
      </c>
      <c r="L38" s="8">
        <v>84</v>
      </c>
      <c r="M38" s="8">
        <v>89</v>
      </c>
      <c r="N38" s="8">
        <f t="shared" si="17"/>
        <v>83</v>
      </c>
      <c r="O38" s="8">
        <f t="shared" si="18"/>
        <v>33.200000000000003</v>
      </c>
      <c r="P38" s="8">
        <f t="shared" si="19"/>
        <v>77.72</v>
      </c>
      <c r="Q38" s="5" t="s">
        <v>83</v>
      </c>
    </row>
    <row r="39" spans="1:17" s="10" customFormat="1" ht="30" customHeight="1">
      <c r="A39" s="5">
        <v>35</v>
      </c>
      <c r="B39" s="19" t="s">
        <v>90</v>
      </c>
      <c r="C39" s="5" t="s">
        <v>91</v>
      </c>
      <c r="D39" s="5">
        <v>74</v>
      </c>
      <c r="E39" s="5">
        <v>68</v>
      </c>
      <c r="F39" s="5">
        <v>107</v>
      </c>
      <c r="G39" s="5">
        <v>126</v>
      </c>
      <c r="H39" s="5">
        <f t="shared" si="14"/>
        <v>375</v>
      </c>
      <c r="I39" s="8">
        <f t="shared" si="15"/>
        <v>75</v>
      </c>
      <c r="J39" s="8">
        <f t="shared" si="16"/>
        <v>45</v>
      </c>
      <c r="K39" s="8">
        <v>79</v>
      </c>
      <c r="L39" s="8">
        <v>78</v>
      </c>
      <c r="M39" s="8">
        <v>86</v>
      </c>
      <c r="N39" s="8">
        <f t="shared" si="17"/>
        <v>81</v>
      </c>
      <c r="O39" s="8">
        <f t="shared" si="18"/>
        <v>32.4</v>
      </c>
      <c r="P39" s="8">
        <f t="shared" si="19"/>
        <v>77.400000000000006</v>
      </c>
      <c r="Q39" s="5" t="s">
        <v>83</v>
      </c>
    </row>
    <row r="40" spans="1:17" s="10" customFormat="1" ht="30" customHeight="1">
      <c r="A40" s="5">
        <v>36</v>
      </c>
      <c r="B40" s="19" t="s">
        <v>92</v>
      </c>
      <c r="C40" s="5" t="s">
        <v>93</v>
      </c>
      <c r="D40" s="5">
        <v>53</v>
      </c>
      <c r="E40" s="5">
        <v>66</v>
      </c>
      <c r="F40" s="5">
        <v>136</v>
      </c>
      <c r="G40" s="5">
        <v>118</v>
      </c>
      <c r="H40" s="5">
        <f t="shared" si="14"/>
        <v>373</v>
      </c>
      <c r="I40" s="8">
        <f t="shared" si="15"/>
        <v>74.599999999999994</v>
      </c>
      <c r="J40" s="8">
        <f t="shared" si="16"/>
        <v>44.76</v>
      </c>
      <c r="K40" s="8">
        <v>83</v>
      </c>
      <c r="L40" s="8">
        <v>76</v>
      </c>
      <c r="M40" s="8">
        <v>81.8</v>
      </c>
      <c r="N40" s="8">
        <f t="shared" si="17"/>
        <v>80.266666666666666</v>
      </c>
      <c r="O40" s="8">
        <f t="shared" si="18"/>
        <v>32.106666666666669</v>
      </c>
      <c r="P40" s="8">
        <f t="shared" si="19"/>
        <v>76.866666666666674</v>
      </c>
      <c r="Q40" s="5" t="s">
        <v>83</v>
      </c>
    </row>
    <row r="41" spans="1:17" s="10" customFormat="1" ht="30" customHeight="1">
      <c r="A41" s="5">
        <v>37</v>
      </c>
      <c r="B41" s="19" t="s">
        <v>94</v>
      </c>
      <c r="C41" s="5" t="s">
        <v>95</v>
      </c>
      <c r="D41" s="5">
        <v>63</v>
      </c>
      <c r="E41" s="5">
        <v>66</v>
      </c>
      <c r="F41" s="5">
        <v>117</v>
      </c>
      <c r="G41" s="5">
        <v>116</v>
      </c>
      <c r="H41" s="5">
        <f t="shared" si="12"/>
        <v>362</v>
      </c>
      <c r="I41" s="8">
        <f t="shared" ref="I41:I44" si="20">H41/5</f>
        <v>72.400000000000006</v>
      </c>
      <c r="J41" s="8">
        <f t="shared" ref="J41:J44" si="21">I41*0.6</f>
        <v>43.440000000000005</v>
      </c>
      <c r="K41" s="8">
        <v>85</v>
      </c>
      <c r="L41" s="8">
        <v>90</v>
      </c>
      <c r="M41" s="8">
        <v>89.25</v>
      </c>
      <c r="N41" s="8">
        <f t="shared" ref="N41:N44" si="22">SUM(K41:M41)/3</f>
        <v>88.083333333333329</v>
      </c>
      <c r="O41" s="8">
        <f t="shared" ref="O41:O44" si="23">N41*0.4</f>
        <v>35.233333333333334</v>
      </c>
      <c r="P41" s="8">
        <f t="shared" si="13"/>
        <v>78.673333333333346</v>
      </c>
      <c r="Q41" s="5" t="s">
        <v>96</v>
      </c>
    </row>
    <row r="42" spans="1:17" s="10" customFormat="1" ht="30" customHeight="1">
      <c r="A42" s="5">
        <v>38</v>
      </c>
      <c r="B42" s="19" t="s">
        <v>97</v>
      </c>
      <c r="C42" s="5" t="s">
        <v>98</v>
      </c>
      <c r="D42" s="5">
        <v>61</v>
      </c>
      <c r="E42" s="5">
        <v>73</v>
      </c>
      <c r="F42" s="5">
        <v>110</v>
      </c>
      <c r="G42" s="5">
        <v>119</v>
      </c>
      <c r="H42" s="5">
        <f t="shared" si="12"/>
        <v>363</v>
      </c>
      <c r="I42" s="8">
        <f t="shared" si="20"/>
        <v>72.599999999999994</v>
      </c>
      <c r="J42" s="8">
        <f t="shared" si="21"/>
        <v>43.559999999999995</v>
      </c>
      <c r="K42" s="8">
        <v>77</v>
      </c>
      <c r="L42" s="8">
        <v>82</v>
      </c>
      <c r="M42" s="8">
        <v>93.75</v>
      </c>
      <c r="N42" s="8">
        <f t="shared" si="22"/>
        <v>84.25</v>
      </c>
      <c r="O42" s="8">
        <f t="shared" si="23"/>
        <v>33.700000000000003</v>
      </c>
      <c r="P42" s="8">
        <f t="shared" si="13"/>
        <v>77.259999999999991</v>
      </c>
      <c r="Q42" s="5" t="s">
        <v>96</v>
      </c>
    </row>
    <row r="43" spans="1:17" s="10" customFormat="1" ht="30" customHeight="1">
      <c r="A43" s="5">
        <v>39</v>
      </c>
      <c r="B43" s="19" t="s">
        <v>99</v>
      </c>
      <c r="C43" s="5" t="s">
        <v>100</v>
      </c>
      <c r="D43" s="5">
        <v>46</v>
      </c>
      <c r="E43" s="5">
        <v>57</v>
      </c>
      <c r="F43" s="5">
        <v>129</v>
      </c>
      <c r="G43" s="5">
        <v>130</v>
      </c>
      <c r="H43" s="5">
        <f t="shared" si="12"/>
        <v>362</v>
      </c>
      <c r="I43" s="8">
        <f t="shared" si="20"/>
        <v>72.400000000000006</v>
      </c>
      <c r="J43" s="8">
        <f t="shared" si="21"/>
        <v>43.440000000000005</v>
      </c>
      <c r="K43" s="8">
        <v>63</v>
      </c>
      <c r="L43" s="8">
        <v>89</v>
      </c>
      <c r="M43" s="8">
        <v>91</v>
      </c>
      <c r="N43" s="8">
        <f t="shared" si="22"/>
        <v>81</v>
      </c>
      <c r="O43" s="8">
        <f t="shared" si="23"/>
        <v>32.4</v>
      </c>
      <c r="P43" s="8">
        <f t="shared" si="13"/>
        <v>75.84</v>
      </c>
      <c r="Q43" s="5" t="s">
        <v>96</v>
      </c>
    </row>
    <row r="44" spans="1:17" s="10" customFormat="1" ht="30" customHeight="1">
      <c r="A44" s="5">
        <v>40</v>
      </c>
      <c r="B44" s="20" t="s">
        <v>101</v>
      </c>
      <c r="C44" s="5" t="s">
        <v>102</v>
      </c>
      <c r="D44" s="5">
        <v>67</v>
      </c>
      <c r="E44" s="5">
        <v>69</v>
      </c>
      <c r="F44" s="5">
        <v>121</v>
      </c>
      <c r="G44" s="5">
        <v>102</v>
      </c>
      <c r="H44" s="5">
        <f t="shared" si="12"/>
        <v>359</v>
      </c>
      <c r="I44" s="8">
        <f t="shared" si="20"/>
        <v>71.8</v>
      </c>
      <c r="J44" s="8">
        <f t="shared" si="21"/>
        <v>43.08</v>
      </c>
      <c r="K44" s="8">
        <v>70</v>
      </c>
      <c r="L44" s="8">
        <v>86</v>
      </c>
      <c r="M44" s="8">
        <v>84.5</v>
      </c>
      <c r="N44" s="8">
        <f t="shared" si="22"/>
        <v>80.166666666666671</v>
      </c>
      <c r="O44" s="8">
        <f t="shared" si="23"/>
        <v>32.06666666666667</v>
      </c>
      <c r="P44" s="8">
        <f t="shared" si="13"/>
        <v>75.146666666666675</v>
      </c>
      <c r="Q44" s="5" t="s">
        <v>96</v>
      </c>
    </row>
  </sheetData>
  <sortState ref="A35:Q40">
    <sortCondition descending="1" ref="P35:P40"/>
  </sortState>
  <mergeCells count="1">
    <mergeCell ref="A1:Q3"/>
  </mergeCells>
  <phoneticPr fontId="8" type="noConversion"/>
  <pageMargins left="0.196527777777778" right="0.196527777777778" top="0.27500000000000002" bottom="0.47222222222222199" header="0.196527777777778" footer="0.29861111111111099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tabSelected="1" zoomScale="60" zoomScaleNormal="60" workbookViewId="0">
      <pane ySplit="4" topLeftCell="A5" activePane="bottomLeft" state="frozen"/>
      <selection pane="bottomLeft" activeCell="L19" sqref="L19"/>
    </sheetView>
  </sheetViews>
  <sheetFormatPr defaultColWidth="9.125" defaultRowHeight="14.25"/>
  <cols>
    <col min="1" max="1" width="9.25" style="2" bestFit="1" customWidth="1"/>
    <col min="2" max="2" width="12.625" style="2" bestFit="1" customWidth="1"/>
    <col min="3" max="3" width="32.25" style="3" bestFit="1" customWidth="1"/>
    <col min="4" max="5" width="9.25" style="2" bestFit="1" customWidth="1"/>
    <col min="6" max="7" width="15.25" style="2" bestFit="1" customWidth="1"/>
    <col min="8" max="8" width="17.25" style="2" bestFit="1" customWidth="1"/>
    <col min="9" max="9" width="21.25" style="2" bestFit="1" customWidth="1"/>
    <col min="10" max="10" width="16.125" style="2" customWidth="1"/>
    <col min="11" max="11" width="16.25" style="2" bestFit="1" customWidth="1"/>
    <col min="12" max="12" width="17.25" style="2" bestFit="1" customWidth="1"/>
    <col min="13" max="13" width="21.25" style="2" bestFit="1" customWidth="1"/>
    <col min="14" max="14" width="25.25" style="2" bestFit="1" customWidth="1"/>
    <col min="15" max="15" width="17.25" style="2" bestFit="1" customWidth="1"/>
    <col min="16" max="16" width="16.375" style="2" customWidth="1"/>
    <col min="17" max="18" width="21.25" style="2" bestFit="1" customWidth="1"/>
    <col min="19" max="16384" width="9.125" style="4"/>
  </cols>
  <sheetData>
    <row r="1" spans="1:18" ht="15" customHeight="1">
      <c r="A1" s="24" t="s">
        <v>103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 ht="1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ht="81.7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 ht="78.75" customHeight="1">
      <c r="A4" s="16" t="s">
        <v>1</v>
      </c>
      <c r="B4" s="16" t="s">
        <v>2</v>
      </c>
      <c r="C4" s="17" t="s">
        <v>3</v>
      </c>
      <c r="D4" s="16" t="s">
        <v>4</v>
      </c>
      <c r="E4" s="16" t="s">
        <v>5</v>
      </c>
      <c r="F4" s="16" t="s">
        <v>6</v>
      </c>
      <c r="G4" s="16" t="s">
        <v>7</v>
      </c>
      <c r="H4" s="16" t="s">
        <v>8</v>
      </c>
      <c r="I4" s="16" t="s">
        <v>9</v>
      </c>
      <c r="J4" s="18" t="s">
        <v>10</v>
      </c>
      <c r="K4" s="18" t="s">
        <v>104</v>
      </c>
      <c r="L4" s="16" t="s">
        <v>12</v>
      </c>
      <c r="M4" s="16" t="s">
        <v>13</v>
      </c>
      <c r="N4" s="16" t="s">
        <v>105</v>
      </c>
      <c r="O4" s="16" t="s">
        <v>14</v>
      </c>
      <c r="P4" s="18" t="s">
        <v>15</v>
      </c>
      <c r="Q4" s="16" t="s">
        <v>16</v>
      </c>
      <c r="R4" s="16" t="s">
        <v>17</v>
      </c>
    </row>
    <row r="5" spans="1:18" s="1" customFormat="1" ht="30" customHeight="1">
      <c r="A5" s="5">
        <v>1</v>
      </c>
      <c r="B5" s="19" t="s">
        <v>106</v>
      </c>
      <c r="C5" s="5" t="s">
        <v>107</v>
      </c>
      <c r="D5" s="5">
        <v>66</v>
      </c>
      <c r="E5" s="5">
        <v>154</v>
      </c>
      <c r="F5" s="5">
        <v>0</v>
      </c>
      <c r="G5" s="5">
        <v>0</v>
      </c>
      <c r="H5" s="5">
        <f t="shared" ref="H5:H24" si="0">SUM(D5:G5)</f>
        <v>220</v>
      </c>
      <c r="I5" s="8">
        <f t="shared" ref="I5:I12" si="1">H5/3</f>
        <v>73.333333333333329</v>
      </c>
      <c r="J5" s="8">
        <f t="shared" ref="J5:J24" si="2">I5*0.6</f>
        <v>43.999999999999993</v>
      </c>
      <c r="K5" s="8">
        <v>89</v>
      </c>
      <c r="L5" s="8">
        <v>82</v>
      </c>
      <c r="M5" s="8">
        <v>78</v>
      </c>
      <c r="N5" s="8">
        <v>76</v>
      </c>
      <c r="O5" s="8">
        <f t="shared" ref="O5:O12" si="3">SUM(K5:N5)/4</f>
        <v>81.25</v>
      </c>
      <c r="P5" s="8">
        <f t="shared" ref="P5:P24" si="4">O5*0.4</f>
        <v>32.5</v>
      </c>
      <c r="Q5" s="8">
        <f t="shared" ref="Q5:Q24" si="5">P5+J5</f>
        <v>76.5</v>
      </c>
      <c r="R5" s="5" t="s">
        <v>108</v>
      </c>
    </row>
    <row r="6" spans="1:18" s="1" customFormat="1" ht="30" customHeight="1">
      <c r="A6" s="5">
        <v>2</v>
      </c>
      <c r="B6" s="19" t="s">
        <v>109</v>
      </c>
      <c r="C6" s="5" t="s">
        <v>110</v>
      </c>
      <c r="D6" s="5">
        <v>74</v>
      </c>
      <c r="E6" s="5">
        <v>130</v>
      </c>
      <c r="F6" s="5">
        <v>0</v>
      </c>
      <c r="G6" s="5">
        <v>0</v>
      </c>
      <c r="H6" s="5">
        <f t="shared" si="0"/>
        <v>204</v>
      </c>
      <c r="I6" s="8">
        <f t="shared" si="1"/>
        <v>68</v>
      </c>
      <c r="J6" s="8">
        <f t="shared" si="2"/>
        <v>40.799999999999997</v>
      </c>
      <c r="K6" s="8">
        <v>85</v>
      </c>
      <c r="L6" s="8">
        <v>81</v>
      </c>
      <c r="M6" s="8">
        <v>85.4</v>
      </c>
      <c r="N6" s="8">
        <v>80</v>
      </c>
      <c r="O6" s="8">
        <f t="shared" si="3"/>
        <v>82.85</v>
      </c>
      <c r="P6" s="8">
        <f t="shared" si="4"/>
        <v>33.14</v>
      </c>
      <c r="Q6" s="8">
        <f t="shared" si="5"/>
        <v>73.94</v>
      </c>
      <c r="R6" s="5" t="s">
        <v>108</v>
      </c>
    </row>
    <row r="7" spans="1:18" s="1" customFormat="1" ht="30" customHeight="1">
      <c r="A7" s="5">
        <v>3</v>
      </c>
      <c r="B7" s="19" t="s">
        <v>111</v>
      </c>
      <c r="C7" s="5" t="s">
        <v>112</v>
      </c>
      <c r="D7" s="5">
        <v>64</v>
      </c>
      <c r="E7" s="5">
        <v>138</v>
      </c>
      <c r="F7" s="5">
        <v>0</v>
      </c>
      <c r="G7" s="5">
        <v>0</v>
      </c>
      <c r="H7" s="5">
        <f t="shared" si="0"/>
        <v>202</v>
      </c>
      <c r="I7" s="8">
        <f t="shared" si="1"/>
        <v>67.333333333333329</v>
      </c>
      <c r="J7" s="8">
        <f t="shared" si="2"/>
        <v>40.4</v>
      </c>
      <c r="K7" s="8">
        <v>83</v>
      </c>
      <c r="L7" s="8">
        <v>86</v>
      </c>
      <c r="M7" s="8">
        <v>82</v>
      </c>
      <c r="N7" s="8">
        <v>77</v>
      </c>
      <c r="O7" s="8">
        <f t="shared" si="3"/>
        <v>82</v>
      </c>
      <c r="P7" s="8">
        <f t="shared" si="4"/>
        <v>32.800000000000004</v>
      </c>
      <c r="Q7" s="8">
        <f t="shared" si="5"/>
        <v>73.2</v>
      </c>
      <c r="R7" s="5" t="s">
        <v>108</v>
      </c>
    </row>
    <row r="8" spans="1:18" s="1" customFormat="1" ht="30" customHeight="1">
      <c r="A8" s="5">
        <v>4</v>
      </c>
      <c r="B8" s="19" t="s">
        <v>113</v>
      </c>
      <c r="C8" s="5" t="s">
        <v>114</v>
      </c>
      <c r="D8" s="5">
        <v>72</v>
      </c>
      <c r="E8" s="5">
        <v>125</v>
      </c>
      <c r="F8" s="5">
        <v>0</v>
      </c>
      <c r="G8" s="5">
        <v>0</v>
      </c>
      <c r="H8" s="5">
        <f t="shared" si="0"/>
        <v>197</v>
      </c>
      <c r="I8" s="8">
        <f t="shared" si="1"/>
        <v>65.666666666666671</v>
      </c>
      <c r="J8" s="8">
        <f t="shared" si="2"/>
        <v>39.4</v>
      </c>
      <c r="K8" s="8">
        <v>87</v>
      </c>
      <c r="L8" s="8">
        <v>81</v>
      </c>
      <c r="M8" s="8">
        <v>85.6</v>
      </c>
      <c r="N8" s="8">
        <v>74</v>
      </c>
      <c r="O8" s="8">
        <f t="shared" si="3"/>
        <v>81.900000000000006</v>
      </c>
      <c r="P8" s="8">
        <f t="shared" si="4"/>
        <v>32.760000000000005</v>
      </c>
      <c r="Q8" s="8">
        <f t="shared" si="5"/>
        <v>72.16</v>
      </c>
      <c r="R8" s="5" t="s">
        <v>108</v>
      </c>
    </row>
    <row r="9" spans="1:18" s="1" customFormat="1" ht="30" customHeight="1">
      <c r="A9" s="5">
        <v>5</v>
      </c>
      <c r="B9" s="19" t="s">
        <v>115</v>
      </c>
      <c r="C9" s="5" t="s">
        <v>116</v>
      </c>
      <c r="D9" s="5">
        <v>62</v>
      </c>
      <c r="E9" s="5">
        <v>124</v>
      </c>
      <c r="F9" s="5">
        <v>0</v>
      </c>
      <c r="G9" s="5">
        <v>0</v>
      </c>
      <c r="H9" s="5">
        <f t="shared" si="0"/>
        <v>186</v>
      </c>
      <c r="I9" s="8">
        <f t="shared" si="1"/>
        <v>62</v>
      </c>
      <c r="J9" s="8">
        <f t="shared" si="2"/>
        <v>37.199999999999996</v>
      </c>
      <c r="K9" s="8">
        <v>84</v>
      </c>
      <c r="L9" s="8">
        <v>80</v>
      </c>
      <c r="M9" s="8">
        <v>85.4</v>
      </c>
      <c r="N9" s="8">
        <v>84</v>
      </c>
      <c r="O9" s="8">
        <f t="shared" si="3"/>
        <v>83.35</v>
      </c>
      <c r="P9" s="8">
        <f t="shared" si="4"/>
        <v>33.339999999999996</v>
      </c>
      <c r="Q9" s="8">
        <f t="shared" si="5"/>
        <v>70.539999999999992</v>
      </c>
      <c r="R9" s="5" t="s">
        <v>108</v>
      </c>
    </row>
    <row r="10" spans="1:18" s="1" customFormat="1" ht="30" customHeight="1">
      <c r="A10" s="5">
        <v>6</v>
      </c>
      <c r="B10" s="19" t="s">
        <v>117</v>
      </c>
      <c r="C10" s="5" t="s">
        <v>118</v>
      </c>
      <c r="D10" s="5">
        <v>68</v>
      </c>
      <c r="E10" s="5">
        <v>132</v>
      </c>
      <c r="F10" s="5">
        <v>0</v>
      </c>
      <c r="G10" s="5">
        <v>0</v>
      </c>
      <c r="H10" s="5">
        <f t="shared" si="0"/>
        <v>200</v>
      </c>
      <c r="I10" s="8">
        <f t="shared" si="1"/>
        <v>66.666666666666671</v>
      </c>
      <c r="J10" s="8">
        <f t="shared" si="2"/>
        <v>40</v>
      </c>
      <c r="K10" s="8">
        <v>73</v>
      </c>
      <c r="L10" s="8">
        <v>65</v>
      </c>
      <c r="M10" s="8">
        <v>89</v>
      </c>
      <c r="N10" s="8">
        <v>71</v>
      </c>
      <c r="O10" s="8">
        <f t="shared" si="3"/>
        <v>74.5</v>
      </c>
      <c r="P10" s="8">
        <f t="shared" si="4"/>
        <v>29.8</v>
      </c>
      <c r="Q10" s="8">
        <f t="shared" si="5"/>
        <v>69.8</v>
      </c>
      <c r="R10" s="5" t="s">
        <v>108</v>
      </c>
    </row>
    <row r="11" spans="1:18" s="1" customFormat="1" ht="30" customHeight="1">
      <c r="A11" s="5">
        <v>7</v>
      </c>
      <c r="B11" s="19" t="s">
        <v>119</v>
      </c>
      <c r="C11" s="5" t="s">
        <v>120</v>
      </c>
      <c r="D11" s="5">
        <v>64</v>
      </c>
      <c r="E11" s="5">
        <v>128</v>
      </c>
      <c r="F11" s="5">
        <v>0</v>
      </c>
      <c r="G11" s="5">
        <v>0</v>
      </c>
      <c r="H11" s="5">
        <f t="shared" si="0"/>
        <v>192</v>
      </c>
      <c r="I11" s="8">
        <f t="shared" si="1"/>
        <v>64</v>
      </c>
      <c r="J11" s="8">
        <f t="shared" si="2"/>
        <v>38.4</v>
      </c>
      <c r="K11" s="8">
        <v>82</v>
      </c>
      <c r="L11" s="8">
        <v>76</v>
      </c>
      <c r="M11" s="8">
        <v>84.6</v>
      </c>
      <c r="N11" s="8">
        <v>70</v>
      </c>
      <c r="O11" s="8">
        <f t="shared" si="3"/>
        <v>78.150000000000006</v>
      </c>
      <c r="P11" s="8">
        <f t="shared" si="4"/>
        <v>31.260000000000005</v>
      </c>
      <c r="Q11" s="8">
        <f t="shared" si="5"/>
        <v>69.66</v>
      </c>
      <c r="R11" s="5" t="s">
        <v>108</v>
      </c>
    </row>
    <row r="12" spans="1:18" s="1" customFormat="1" ht="30" customHeight="1">
      <c r="A12" s="5">
        <v>8</v>
      </c>
      <c r="B12" s="19" t="s">
        <v>121</v>
      </c>
      <c r="C12" s="5" t="s">
        <v>122</v>
      </c>
      <c r="D12" s="5">
        <v>69</v>
      </c>
      <c r="E12" s="5">
        <v>131</v>
      </c>
      <c r="F12" s="5">
        <v>0</v>
      </c>
      <c r="G12" s="5">
        <v>0</v>
      </c>
      <c r="H12" s="5">
        <f t="shared" si="0"/>
        <v>200</v>
      </c>
      <c r="I12" s="8">
        <f t="shared" si="1"/>
        <v>66.666666666666671</v>
      </c>
      <c r="J12" s="8">
        <f t="shared" si="2"/>
        <v>40</v>
      </c>
      <c r="K12" s="8">
        <v>68</v>
      </c>
      <c r="L12" s="8">
        <v>72</v>
      </c>
      <c r="M12" s="8">
        <v>75</v>
      </c>
      <c r="N12" s="8">
        <v>74</v>
      </c>
      <c r="O12" s="8">
        <f t="shared" si="3"/>
        <v>72.25</v>
      </c>
      <c r="P12" s="8">
        <f t="shared" si="4"/>
        <v>28.900000000000002</v>
      </c>
      <c r="Q12" s="8">
        <f t="shared" si="5"/>
        <v>68.900000000000006</v>
      </c>
      <c r="R12" s="5" t="s">
        <v>108</v>
      </c>
    </row>
    <row r="13" spans="1:18" s="1" customFormat="1" ht="30" customHeight="1">
      <c r="A13" s="5">
        <v>9</v>
      </c>
      <c r="B13" s="20" t="s">
        <v>123</v>
      </c>
      <c r="C13" s="5" t="s">
        <v>124</v>
      </c>
      <c r="D13" s="5">
        <v>78</v>
      </c>
      <c r="E13" s="5">
        <v>70</v>
      </c>
      <c r="F13" s="5">
        <v>128</v>
      </c>
      <c r="G13" s="5">
        <v>121</v>
      </c>
      <c r="H13" s="5">
        <f t="shared" si="0"/>
        <v>397</v>
      </c>
      <c r="I13" s="8">
        <f t="shared" ref="I13:I24" si="6">H13/5</f>
        <v>79.400000000000006</v>
      </c>
      <c r="J13" s="8">
        <f t="shared" si="2"/>
        <v>47.64</v>
      </c>
      <c r="K13" s="8">
        <v>94</v>
      </c>
      <c r="L13" s="8">
        <v>76</v>
      </c>
      <c r="M13" s="8">
        <v>90</v>
      </c>
      <c r="N13" s="8" t="s">
        <v>125</v>
      </c>
      <c r="O13" s="8">
        <f t="shared" ref="O13:O24" si="7">SUM(K13:M13)/3</f>
        <v>86.666666666666671</v>
      </c>
      <c r="P13" s="8">
        <f t="shared" si="4"/>
        <v>34.666666666666671</v>
      </c>
      <c r="Q13" s="8">
        <f t="shared" si="5"/>
        <v>82.306666666666672</v>
      </c>
      <c r="R13" s="5" t="s">
        <v>126</v>
      </c>
    </row>
    <row r="14" spans="1:18" s="1" customFormat="1" ht="30" customHeight="1">
      <c r="A14" s="5">
        <v>10</v>
      </c>
      <c r="B14" s="19" t="s">
        <v>127</v>
      </c>
      <c r="C14" s="5" t="s">
        <v>128</v>
      </c>
      <c r="D14" s="5">
        <v>85</v>
      </c>
      <c r="E14" s="5">
        <v>59</v>
      </c>
      <c r="F14" s="5">
        <v>118</v>
      </c>
      <c r="G14" s="5">
        <v>118</v>
      </c>
      <c r="H14" s="5">
        <f t="shared" si="0"/>
        <v>380</v>
      </c>
      <c r="I14" s="8">
        <f t="shared" si="6"/>
        <v>76</v>
      </c>
      <c r="J14" s="8">
        <f t="shared" si="2"/>
        <v>45.6</v>
      </c>
      <c r="K14" s="8">
        <v>91</v>
      </c>
      <c r="L14" s="8">
        <v>85</v>
      </c>
      <c r="M14" s="8">
        <v>90</v>
      </c>
      <c r="N14" s="8" t="s">
        <v>125</v>
      </c>
      <c r="O14" s="8">
        <f t="shared" si="7"/>
        <v>88.666666666666671</v>
      </c>
      <c r="P14" s="8">
        <f t="shared" si="4"/>
        <v>35.466666666666669</v>
      </c>
      <c r="Q14" s="8">
        <f t="shared" si="5"/>
        <v>81.066666666666663</v>
      </c>
      <c r="R14" s="5" t="s">
        <v>126</v>
      </c>
    </row>
    <row r="15" spans="1:18" s="1" customFormat="1" ht="30" customHeight="1">
      <c r="A15" s="5">
        <v>11</v>
      </c>
      <c r="B15" s="19" t="s">
        <v>129</v>
      </c>
      <c r="C15" s="5" t="s">
        <v>130</v>
      </c>
      <c r="D15" s="5">
        <v>73</v>
      </c>
      <c r="E15" s="5">
        <v>62</v>
      </c>
      <c r="F15" s="5">
        <v>122</v>
      </c>
      <c r="G15" s="5">
        <v>123</v>
      </c>
      <c r="H15" s="5">
        <f t="shared" si="0"/>
        <v>380</v>
      </c>
      <c r="I15" s="8">
        <f t="shared" si="6"/>
        <v>76</v>
      </c>
      <c r="J15" s="8">
        <f t="shared" si="2"/>
        <v>45.6</v>
      </c>
      <c r="K15" s="8">
        <v>93</v>
      </c>
      <c r="L15" s="8">
        <v>75</v>
      </c>
      <c r="M15" s="8">
        <v>89</v>
      </c>
      <c r="N15" s="8" t="s">
        <v>125</v>
      </c>
      <c r="O15" s="8">
        <f t="shared" si="7"/>
        <v>85.666666666666671</v>
      </c>
      <c r="P15" s="8">
        <f t="shared" si="4"/>
        <v>34.266666666666673</v>
      </c>
      <c r="Q15" s="8">
        <f t="shared" si="5"/>
        <v>79.866666666666674</v>
      </c>
      <c r="R15" s="5" t="s">
        <v>126</v>
      </c>
    </row>
    <row r="16" spans="1:18" s="1" customFormat="1" ht="30" customHeight="1">
      <c r="A16" s="5">
        <v>12</v>
      </c>
      <c r="B16" s="19" t="s">
        <v>131</v>
      </c>
      <c r="C16" s="5" t="s">
        <v>132</v>
      </c>
      <c r="D16" s="5">
        <v>68</v>
      </c>
      <c r="E16" s="5">
        <v>64</v>
      </c>
      <c r="F16" s="5">
        <v>125</v>
      </c>
      <c r="G16" s="5">
        <v>122</v>
      </c>
      <c r="H16" s="5">
        <f t="shared" si="0"/>
        <v>379</v>
      </c>
      <c r="I16" s="8">
        <f t="shared" si="6"/>
        <v>75.8</v>
      </c>
      <c r="J16" s="8">
        <f t="shared" si="2"/>
        <v>45.48</v>
      </c>
      <c r="K16" s="8">
        <v>91</v>
      </c>
      <c r="L16" s="8">
        <v>75</v>
      </c>
      <c r="M16" s="8">
        <v>90</v>
      </c>
      <c r="N16" s="8" t="s">
        <v>125</v>
      </c>
      <c r="O16" s="8">
        <f t="shared" si="7"/>
        <v>85.333333333333329</v>
      </c>
      <c r="P16" s="8">
        <f t="shared" si="4"/>
        <v>34.133333333333333</v>
      </c>
      <c r="Q16" s="8">
        <f t="shared" si="5"/>
        <v>79.61333333333333</v>
      </c>
      <c r="R16" s="5" t="s">
        <v>126</v>
      </c>
    </row>
    <row r="17" spans="1:18" s="1" customFormat="1" ht="30" customHeight="1">
      <c r="A17" s="5">
        <v>13</v>
      </c>
      <c r="B17" s="19" t="s">
        <v>133</v>
      </c>
      <c r="C17" s="5" t="s">
        <v>134</v>
      </c>
      <c r="D17" s="6">
        <v>61</v>
      </c>
      <c r="E17" s="6">
        <v>69</v>
      </c>
      <c r="F17" s="6">
        <v>122</v>
      </c>
      <c r="G17" s="6">
        <v>123</v>
      </c>
      <c r="H17" s="5">
        <f t="shared" si="0"/>
        <v>375</v>
      </c>
      <c r="I17" s="8">
        <f t="shared" si="6"/>
        <v>75</v>
      </c>
      <c r="J17" s="8">
        <f t="shared" si="2"/>
        <v>45</v>
      </c>
      <c r="K17" s="8">
        <v>75</v>
      </c>
      <c r="L17" s="8">
        <v>88</v>
      </c>
      <c r="M17" s="8">
        <v>90</v>
      </c>
      <c r="N17" s="8" t="s">
        <v>125</v>
      </c>
      <c r="O17" s="8">
        <f t="shared" si="7"/>
        <v>84.333333333333329</v>
      </c>
      <c r="P17" s="8">
        <f t="shared" si="4"/>
        <v>33.733333333333334</v>
      </c>
      <c r="Q17" s="8">
        <f t="shared" si="5"/>
        <v>78.733333333333334</v>
      </c>
      <c r="R17" s="5" t="s">
        <v>126</v>
      </c>
    </row>
    <row r="18" spans="1:18" s="1" customFormat="1" ht="30" customHeight="1">
      <c r="A18" s="5">
        <v>14</v>
      </c>
      <c r="B18" s="19" t="s">
        <v>135</v>
      </c>
      <c r="C18" s="5" t="s">
        <v>136</v>
      </c>
      <c r="D18" s="5">
        <v>74</v>
      </c>
      <c r="E18" s="5">
        <v>70</v>
      </c>
      <c r="F18" s="5">
        <v>114</v>
      </c>
      <c r="G18" s="5">
        <v>124</v>
      </c>
      <c r="H18" s="5">
        <f t="shared" si="0"/>
        <v>382</v>
      </c>
      <c r="I18" s="8">
        <f t="shared" si="6"/>
        <v>76.400000000000006</v>
      </c>
      <c r="J18" s="8">
        <f t="shared" si="2"/>
        <v>45.84</v>
      </c>
      <c r="K18" s="8">
        <v>85</v>
      </c>
      <c r="L18" s="8">
        <v>65</v>
      </c>
      <c r="M18" s="8">
        <v>93</v>
      </c>
      <c r="N18" s="8" t="s">
        <v>125</v>
      </c>
      <c r="O18" s="8">
        <f t="shared" si="7"/>
        <v>81</v>
      </c>
      <c r="P18" s="8">
        <f t="shared" si="4"/>
        <v>32.4</v>
      </c>
      <c r="Q18" s="8">
        <f t="shared" si="5"/>
        <v>78.240000000000009</v>
      </c>
      <c r="R18" s="5" t="s">
        <v>126</v>
      </c>
    </row>
    <row r="19" spans="1:18" s="1" customFormat="1" ht="30" customHeight="1">
      <c r="A19" s="5">
        <v>15</v>
      </c>
      <c r="B19" s="19" t="s">
        <v>137</v>
      </c>
      <c r="C19" s="5" t="s">
        <v>138</v>
      </c>
      <c r="D19" s="5">
        <v>53</v>
      </c>
      <c r="E19" s="5">
        <v>50</v>
      </c>
      <c r="F19" s="5">
        <v>146</v>
      </c>
      <c r="G19" s="5">
        <v>130</v>
      </c>
      <c r="H19" s="5">
        <f t="shared" si="0"/>
        <v>379</v>
      </c>
      <c r="I19" s="8">
        <f t="shared" si="6"/>
        <v>75.8</v>
      </c>
      <c r="J19" s="8">
        <f t="shared" si="2"/>
        <v>45.48</v>
      </c>
      <c r="K19" s="8">
        <v>74</v>
      </c>
      <c r="L19" s="8">
        <v>75</v>
      </c>
      <c r="M19" s="8">
        <v>95</v>
      </c>
      <c r="N19" s="8" t="s">
        <v>125</v>
      </c>
      <c r="O19" s="8">
        <f t="shared" si="7"/>
        <v>81.333333333333329</v>
      </c>
      <c r="P19" s="8">
        <f t="shared" si="4"/>
        <v>32.533333333333331</v>
      </c>
      <c r="Q19" s="8">
        <f t="shared" si="5"/>
        <v>78.013333333333321</v>
      </c>
      <c r="R19" s="5" t="s">
        <v>126</v>
      </c>
    </row>
    <row r="20" spans="1:18" s="1" customFormat="1" ht="30" customHeight="1">
      <c r="A20" s="5">
        <v>16</v>
      </c>
      <c r="B20" s="19" t="s">
        <v>139</v>
      </c>
      <c r="C20" s="5" t="s">
        <v>140</v>
      </c>
      <c r="D20" s="5">
        <v>73</v>
      </c>
      <c r="E20" s="5">
        <v>77</v>
      </c>
      <c r="F20" s="5">
        <v>127</v>
      </c>
      <c r="G20" s="5">
        <v>107</v>
      </c>
      <c r="H20" s="5">
        <f t="shared" si="0"/>
        <v>384</v>
      </c>
      <c r="I20" s="8">
        <f t="shared" si="6"/>
        <v>76.8</v>
      </c>
      <c r="J20" s="8">
        <f t="shared" si="2"/>
        <v>46.08</v>
      </c>
      <c r="K20" s="8">
        <v>74</v>
      </c>
      <c r="L20" s="8">
        <v>65</v>
      </c>
      <c r="M20" s="8">
        <v>95</v>
      </c>
      <c r="N20" s="8" t="s">
        <v>125</v>
      </c>
      <c r="O20" s="8">
        <f t="shared" si="7"/>
        <v>78</v>
      </c>
      <c r="P20" s="8">
        <f t="shared" si="4"/>
        <v>31.200000000000003</v>
      </c>
      <c r="Q20" s="8">
        <f t="shared" si="5"/>
        <v>77.28</v>
      </c>
      <c r="R20" s="5" t="s">
        <v>126</v>
      </c>
    </row>
    <row r="21" spans="1:18" s="1" customFormat="1" ht="30" customHeight="1">
      <c r="A21" s="5">
        <v>17</v>
      </c>
      <c r="B21" s="19" t="s">
        <v>141</v>
      </c>
      <c r="C21" s="5" t="s">
        <v>142</v>
      </c>
      <c r="D21" s="6">
        <v>53</v>
      </c>
      <c r="E21" s="6">
        <v>71</v>
      </c>
      <c r="F21" s="6">
        <v>120</v>
      </c>
      <c r="G21" s="6">
        <v>133</v>
      </c>
      <c r="H21" s="5">
        <f t="shared" si="0"/>
        <v>377</v>
      </c>
      <c r="I21" s="8">
        <f t="shared" si="6"/>
        <v>75.400000000000006</v>
      </c>
      <c r="J21" s="8">
        <f t="shared" si="2"/>
        <v>45.24</v>
      </c>
      <c r="K21" s="8">
        <v>71</v>
      </c>
      <c r="L21" s="8">
        <v>82</v>
      </c>
      <c r="M21" s="8">
        <v>86.5</v>
      </c>
      <c r="N21" s="8" t="s">
        <v>125</v>
      </c>
      <c r="O21" s="8">
        <f t="shared" si="7"/>
        <v>79.833333333333329</v>
      </c>
      <c r="P21" s="8">
        <f t="shared" si="4"/>
        <v>31.933333333333334</v>
      </c>
      <c r="Q21" s="8">
        <f t="shared" si="5"/>
        <v>77.173333333333332</v>
      </c>
      <c r="R21" s="5" t="s">
        <v>126</v>
      </c>
    </row>
    <row r="22" spans="1:18" s="1" customFormat="1" ht="30" customHeight="1">
      <c r="A22" s="5">
        <v>18</v>
      </c>
      <c r="B22" s="19" t="s">
        <v>143</v>
      </c>
      <c r="C22" s="5" t="s">
        <v>144</v>
      </c>
      <c r="D22" s="6">
        <v>68</v>
      </c>
      <c r="E22" s="6">
        <v>62</v>
      </c>
      <c r="F22" s="6">
        <v>121</v>
      </c>
      <c r="G22" s="6">
        <v>122</v>
      </c>
      <c r="H22" s="5">
        <f t="shared" si="0"/>
        <v>373</v>
      </c>
      <c r="I22" s="8">
        <f t="shared" si="6"/>
        <v>74.599999999999994</v>
      </c>
      <c r="J22" s="8">
        <f t="shared" si="2"/>
        <v>44.76</v>
      </c>
      <c r="K22" s="8">
        <v>75</v>
      </c>
      <c r="L22" s="8">
        <v>75</v>
      </c>
      <c r="M22" s="8">
        <v>93</v>
      </c>
      <c r="N22" s="8" t="s">
        <v>125</v>
      </c>
      <c r="O22" s="8">
        <f t="shared" si="7"/>
        <v>81</v>
      </c>
      <c r="P22" s="8">
        <f t="shared" si="4"/>
        <v>32.4</v>
      </c>
      <c r="Q22" s="8">
        <f t="shared" si="5"/>
        <v>77.16</v>
      </c>
      <c r="R22" s="5" t="s">
        <v>126</v>
      </c>
    </row>
    <row r="23" spans="1:18" s="1" customFormat="1" ht="30" customHeight="1">
      <c r="A23" s="5">
        <v>19</v>
      </c>
      <c r="B23" s="19" t="s">
        <v>145</v>
      </c>
      <c r="C23" s="5" t="s">
        <v>146</v>
      </c>
      <c r="D23" s="5">
        <v>67</v>
      </c>
      <c r="E23" s="5">
        <v>64</v>
      </c>
      <c r="F23" s="5">
        <v>121</v>
      </c>
      <c r="G23" s="5">
        <v>126</v>
      </c>
      <c r="H23" s="5">
        <f t="shared" si="0"/>
        <v>378</v>
      </c>
      <c r="I23" s="8">
        <f t="shared" si="6"/>
        <v>75.599999999999994</v>
      </c>
      <c r="J23" s="8">
        <f t="shared" si="2"/>
        <v>45.359999999999992</v>
      </c>
      <c r="K23" s="8">
        <v>91</v>
      </c>
      <c r="L23" s="8">
        <v>80</v>
      </c>
      <c r="M23" s="8">
        <v>67</v>
      </c>
      <c r="N23" s="8" t="s">
        <v>125</v>
      </c>
      <c r="O23" s="8">
        <f t="shared" si="7"/>
        <v>79.333333333333329</v>
      </c>
      <c r="P23" s="8">
        <f t="shared" si="4"/>
        <v>31.733333333333334</v>
      </c>
      <c r="Q23" s="8">
        <f t="shared" si="5"/>
        <v>77.093333333333334</v>
      </c>
      <c r="R23" s="5" t="s">
        <v>126</v>
      </c>
    </row>
    <row r="24" spans="1:18" s="1" customFormat="1" ht="30" customHeight="1">
      <c r="A24" s="5">
        <v>20</v>
      </c>
      <c r="B24" s="19" t="s">
        <v>147</v>
      </c>
      <c r="C24" s="5" t="s">
        <v>148</v>
      </c>
      <c r="D24" s="5">
        <v>67</v>
      </c>
      <c r="E24" s="5">
        <v>55</v>
      </c>
      <c r="F24" s="5">
        <v>131</v>
      </c>
      <c r="G24" s="5">
        <v>132</v>
      </c>
      <c r="H24" s="5">
        <f t="shared" si="0"/>
        <v>385</v>
      </c>
      <c r="I24" s="8">
        <f t="shared" si="6"/>
        <v>77</v>
      </c>
      <c r="J24" s="8">
        <f t="shared" si="2"/>
        <v>46.199999999999996</v>
      </c>
      <c r="K24" s="8">
        <v>80</v>
      </c>
      <c r="L24" s="8">
        <v>90</v>
      </c>
      <c r="M24" s="8">
        <v>60</v>
      </c>
      <c r="N24" s="8" t="s">
        <v>125</v>
      </c>
      <c r="O24" s="8">
        <f t="shared" si="7"/>
        <v>76.666666666666671</v>
      </c>
      <c r="P24" s="8">
        <f t="shared" si="4"/>
        <v>30.666666666666671</v>
      </c>
      <c r="Q24" s="8">
        <f t="shared" si="5"/>
        <v>76.866666666666674</v>
      </c>
      <c r="R24" s="5" t="s">
        <v>126</v>
      </c>
    </row>
    <row r="25" spans="1:18" s="1" customFormat="1" ht="30" customHeight="1">
      <c r="C25" s="7"/>
    </row>
    <row r="26" spans="1:18" s="1" customFormat="1" ht="30" customHeight="1">
      <c r="C26" s="7"/>
    </row>
    <row r="27" spans="1:18" s="1" customFormat="1" ht="30" customHeight="1">
      <c r="C27" s="7"/>
    </row>
    <row r="28" spans="1:18" s="1" customFormat="1" ht="30" customHeight="1">
      <c r="C28" s="7"/>
    </row>
    <row r="29" spans="1:18" s="1" customFormat="1" ht="30" customHeight="1">
      <c r="C29" s="7"/>
    </row>
    <row r="30" spans="1:18" s="1" customFormat="1" ht="30" customHeight="1">
      <c r="C30" s="7"/>
    </row>
    <row r="31" spans="1:18" s="1" customFormat="1" ht="30" customHeight="1">
      <c r="C31" s="7"/>
    </row>
    <row r="32" spans="1:18" s="1" customFormat="1" ht="30" customHeight="1">
      <c r="C32" s="7"/>
    </row>
    <row r="33" spans="3:3" s="1" customFormat="1" ht="30" customHeight="1">
      <c r="C33" s="7"/>
    </row>
    <row r="34" spans="3:3" s="1" customFormat="1" ht="30" customHeight="1">
      <c r="C34" s="7"/>
    </row>
    <row r="35" spans="3:3" s="1" customFormat="1" ht="30" customHeight="1">
      <c r="C35" s="7"/>
    </row>
    <row r="36" spans="3:3" s="1" customFormat="1" ht="30" customHeight="1">
      <c r="C36" s="7"/>
    </row>
    <row r="37" spans="3:3" s="1" customFormat="1" ht="30" customHeight="1">
      <c r="C37" s="7"/>
    </row>
    <row r="38" spans="3:3" s="1" customFormat="1" ht="30" customHeight="1">
      <c r="C38" s="7"/>
    </row>
    <row r="39" spans="3:3" s="1" customFormat="1" ht="30" customHeight="1">
      <c r="C39" s="7"/>
    </row>
    <row r="40" spans="3:3" s="1" customFormat="1" ht="30" customHeight="1">
      <c r="C40" s="7"/>
    </row>
    <row r="41" spans="3:3" s="1" customFormat="1" ht="30" customHeight="1">
      <c r="C41" s="7"/>
    </row>
    <row r="42" spans="3:3" s="1" customFormat="1" ht="30" customHeight="1">
      <c r="C42" s="7"/>
    </row>
    <row r="43" spans="3:3" s="1" customFormat="1" ht="30" customHeight="1">
      <c r="C43" s="7"/>
    </row>
    <row r="44" spans="3:3" s="1" customFormat="1" ht="30" customHeight="1">
      <c r="C44" s="7"/>
    </row>
    <row r="45" spans="3:3" s="1" customFormat="1" ht="30" customHeight="1">
      <c r="C45" s="7"/>
    </row>
    <row r="46" spans="3:3" s="1" customFormat="1" ht="30" customHeight="1">
      <c r="C46" s="7"/>
    </row>
    <row r="47" spans="3:3" s="1" customFormat="1" ht="30" customHeight="1">
      <c r="C47" s="7"/>
    </row>
    <row r="48" spans="3:3" s="1" customFormat="1" ht="30" customHeight="1">
      <c r="C48" s="7"/>
    </row>
    <row r="49" spans="3:3" s="1" customFormat="1" ht="30" customHeight="1">
      <c r="C49" s="7"/>
    </row>
    <row r="50" spans="3:3" s="1" customFormat="1" ht="30" customHeight="1">
      <c r="C50" s="7"/>
    </row>
    <row r="51" spans="3:3" s="1" customFormat="1" ht="30" customHeight="1">
      <c r="C51" s="7"/>
    </row>
    <row r="52" spans="3:3" s="1" customFormat="1" ht="30" customHeight="1">
      <c r="C52" s="7"/>
    </row>
    <row r="53" spans="3:3" s="1" customFormat="1" ht="30" customHeight="1">
      <c r="C53" s="7"/>
    </row>
    <row r="54" spans="3:3" s="1" customFormat="1" ht="30" customHeight="1">
      <c r="C54" s="7"/>
    </row>
    <row r="55" spans="3:3" s="1" customFormat="1" ht="30" customHeight="1">
      <c r="C55" s="7"/>
    </row>
    <row r="56" spans="3:3" s="1" customFormat="1" ht="30" customHeight="1">
      <c r="C56" s="7"/>
    </row>
    <row r="57" spans="3:3" s="1" customFormat="1" ht="30" customHeight="1">
      <c r="C57" s="7"/>
    </row>
    <row r="58" spans="3:3" s="1" customFormat="1" ht="30" customHeight="1">
      <c r="C58" s="7"/>
    </row>
    <row r="59" spans="3:3" s="1" customFormat="1" ht="30" customHeight="1">
      <c r="C59" s="7"/>
    </row>
    <row r="60" spans="3:3" s="1" customFormat="1" ht="30" customHeight="1">
      <c r="C60" s="7"/>
    </row>
    <row r="61" spans="3:3" s="1" customFormat="1" ht="30" customHeight="1">
      <c r="C61" s="7"/>
    </row>
    <row r="62" spans="3:3" s="1" customFormat="1" ht="30" customHeight="1">
      <c r="C62" s="7"/>
    </row>
    <row r="63" spans="3:3" s="1" customFormat="1" ht="30" customHeight="1">
      <c r="C63" s="7"/>
    </row>
    <row r="64" spans="3:3" s="1" customFormat="1" ht="30" customHeight="1">
      <c r="C64" s="7"/>
    </row>
    <row r="65" spans="3:3" s="1" customFormat="1" ht="30" customHeight="1">
      <c r="C65" s="7"/>
    </row>
    <row r="66" spans="3:3" s="1" customFormat="1" ht="30" customHeight="1">
      <c r="C66" s="7"/>
    </row>
    <row r="67" spans="3:3" s="1" customFormat="1" ht="30" customHeight="1">
      <c r="C67" s="7"/>
    </row>
    <row r="68" spans="3:3" s="1" customFormat="1" ht="30" customHeight="1">
      <c r="C68" s="7"/>
    </row>
    <row r="69" spans="3:3" s="1" customFormat="1" ht="30" customHeight="1">
      <c r="C69" s="7"/>
    </row>
    <row r="70" spans="3:3" s="1" customFormat="1" ht="30" customHeight="1">
      <c r="C70" s="7"/>
    </row>
    <row r="71" spans="3:3" s="1" customFormat="1" ht="30" customHeight="1">
      <c r="C71" s="7"/>
    </row>
    <row r="72" spans="3:3" s="1" customFormat="1" ht="30" customHeight="1">
      <c r="C72" s="7"/>
    </row>
    <row r="73" spans="3:3" s="1" customFormat="1" ht="30" customHeight="1">
      <c r="C73" s="7"/>
    </row>
    <row r="74" spans="3:3" s="1" customFormat="1" ht="30" customHeight="1">
      <c r="C74" s="7"/>
    </row>
    <row r="75" spans="3:3" s="1" customFormat="1" ht="30" customHeight="1">
      <c r="C75" s="7"/>
    </row>
    <row r="76" spans="3:3" s="1" customFormat="1" ht="30" customHeight="1">
      <c r="C76" s="7"/>
    </row>
    <row r="77" spans="3:3" ht="30" customHeight="1"/>
  </sheetData>
  <mergeCells count="1">
    <mergeCell ref="A1:R3"/>
  </mergeCells>
  <phoneticPr fontId="8" type="noConversion"/>
  <pageMargins left="0.196527777777778" right="0.156944444444444" top="0.23611111111111099" bottom="0.31458333333333299" header="0.118055555555556" footer="0.29861111111111099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学术型硕士</vt:lpstr>
      <vt:lpstr>专业型硕士</vt:lpstr>
      <vt:lpstr>学术型硕士!Print_Titles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刘明昊</dc:creator>
  <cp:lastModifiedBy>lenovo</cp:lastModifiedBy>
  <cp:lastPrinted>2023-04-25T06:47:18Z</cp:lastPrinted>
  <dcterms:created xsi:type="dcterms:W3CDTF">2023-03-08T08:52:00Z</dcterms:created>
  <dcterms:modified xsi:type="dcterms:W3CDTF">2023-04-25T06:47:22Z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0207BA0B6A824F708A5068AAE8960B85</vt:lpwstr>
  </property>
  <property fmtid="{D5CDD505-2E9C-101B-9397-08002B2CF9AE}" pid="3" name="KSOProductBuildVer">
    <vt:lpwstr>2052-11.1.0.13703</vt:lpwstr>
  </property>
</Properties>
</file>